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9440" windowHeight="9900" tabRatio="592" activeTab="0"/>
  </bookViews>
  <sheets>
    <sheet name="ЖН" sheetId="1" r:id="rId1"/>
    <sheet name="ОН" sheetId="2" r:id="rId2"/>
    <sheet name="M" sheetId="3" r:id="rId3"/>
    <sheet name="1" sheetId="4" r:id="rId4"/>
    <sheet name="2" sheetId="5" r:id="rId5"/>
    <sheet name="3" sheetId="6" r:id="rId6"/>
    <sheet name="4" sheetId="7" r:id="rId7"/>
    <sheet name="5'ЭЛЕК" sheetId="8" r:id="rId8"/>
    <sheet name="6" sheetId="9" r:id="rId9"/>
    <sheet name="7" sheetId="10" r:id="rId10"/>
    <sheet name="8" sheetId="11" r:id="rId11"/>
    <sheet name="9СОЛК" sheetId="12" r:id="rId12"/>
    <sheet name="11" sheetId="13" r:id="rId13"/>
    <sheet name="К" sheetId="14" r:id="rId14"/>
    <sheet name="Лист1" sheetId="15" r:id="rId15"/>
  </sheets>
  <definedNames>
    <definedName name="Z_C23F2FB4_653F_4A83_B645_DE45FE9B2DEF_.wvu.PrintArea" localSheetId="0" hidden="1">'ЖН'!$A$1:$AQ$29</definedName>
    <definedName name="Z_C23F2FB4_653F_4A83_B645_DE45FE9B2DEF_.wvu.PrintArea" localSheetId="1" hidden="1">'ОН'!$A$1:$BC$27</definedName>
    <definedName name="_xlnm.Print_Area" localSheetId="4">'2'!$A$1:$Q$38</definedName>
    <definedName name="_xlnm.Print_Area" localSheetId="0">'ЖН'!$A$1:$AQ$33</definedName>
    <definedName name="_xlnm.Print_Area" localSheetId="1">'ОН'!$A$1:$AQ$30</definedName>
  </definedNames>
  <calcPr fullCalcOnLoad="1"/>
</workbook>
</file>

<file path=xl/sharedStrings.xml><?xml version="1.0" encoding="utf-8"?>
<sst xmlns="http://schemas.openxmlformats.org/spreadsheetml/2006/main" count="1165" uniqueCount="193">
  <si>
    <t>№</t>
  </si>
  <si>
    <t xml:space="preserve">имзо </t>
  </si>
  <si>
    <t>ЖН-1</t>
  </si>
  <si>
    <t>ЖН-2</t>
  </si>
  <si>
    <t>кайта</t>
  </si>
  <si>
    <t>ЎЗБЕКИСТОН РЕСПУБЛИКАСИ ҚИШЛОҚ ВА СУВ ХЎЖАЛИГИ ВАЗИРЛИГИ</t>
  </si>
  <si>
    <t>курс</t>
  </si>
  <si>
    <t>семестр</t>
  </si>
  <si>
    <t>Рейтинг дафтарчасининг рақами</t>
  </si>
  <si>
    <t>Семестрда тўплаган баллари</t>
  </si>
  <si>
    <t>ЯН</t>
  </si>
  <si>
    <t>Ўзлаштириш кўрсаткичи</t>
  </si>
  <si>
    <t>Рейтинг бали</t>
  </si>
  <si>
    <t>ЯН ўтказувчи ўқитувчи имзоси</t>
  </si>
  <si>
    <t>Ўқитувчи имзоси</t>
  </si>
  <si>
    <t>Жами талабалар сони</t>
  </si>
  <si>
    <t>(54 ва ундан паст)</t>
  </si>
  <si>
    <t>"келмаган"</t>
  </si>
  <si>
    <t>Кафедра мудири</t>
  </si>
  <si>
    <t>М.У.</t>
  </si>
  <si>
    <t>Ф.И.Ш.</t>
  </si>
  <si>
    <t>имзо</t>
  </si>
  <si>
    <t xml:space="preserve"> № В-</t>
  </si>
  <si>
    <t>гурух</t>
  </si>
  <si>
    <t>давра учун</t>
  </si>
  <si>
    <t xml:space="preserve">   </t>
  </si>
  <si>
    <t>Семестрда фанга ажратилган умумий соатлар:</t>
  </si>
  <si>
    <t>Йил</t>
  </si>
  <si>
    <t>Давра</t>
  </si>
  <si>
    <t xml:space="preserve">курс </t>
  </si>
  <si>
    <t>Фан</t>
  </si>
  <si>
    <t>Ажратилган соат</t>
  </si>
  <si>
    <t>Қайд номери</t>
  </si>
  <si>
    <t>РД
номери</t>
  </si>
  <si>
    <t>ОН-1</t>
  </si>
  <si>
    <t>ОН-2</t>
  </si>
  <si>
    <t>Шакл тури</t>
  </si>
  <si>
    <r>
      <t>ТОШКЕНТ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ИРРИГАЦИЯ ВА МЕЛИОРАЦИЯ ИНСТИТУТИ</t>
    </r>
  </si>
  <si>
    <r>
      <t xml:space="preserve">РЕЙТИНГ ҚАЙДНОМАСИ  </t>
    </r>
    <r>
      <rPr>
        <b/>
        <u val="single"/>
        <sz val="14"/>
        <rFont val="Times New Roman"/>
        <family val="1"/>
      </rPr>
      <t xml:space="preserve">            </t>
    </r>
  </si>
  <si>
    <r>
      <t xml:space="preserve">Фан : </t>
    </r>
    <r>
      <rPr>
        <b/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</si>
  <si>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Талабанинг фамилияси,   
исми ва шарифи</t>
  </si>
  <si>
    <t>Талабанинг фамилияси, 
исми - шарифи</t>
  </si>
  <si>
    <t xml:space="preserve"> «____»</t>
  </si>
  <si>
    <t xml:space="preserve"> ЯН ўтказилган сана</t>
  </si>
  <si>
    <t>_________________</t>
  </si>
  <si>
    <t>Сана</t>
  </si>
  <si>
    <t>Ой</t>
  </si>
  <si>
    <t>12-шакл</t>
  </si>
  <si>
    <t>Амалиёт ўқитувчиси:</t>
  </si>
  <si>
    <t xml:space="preserve"> Маърузачи:</t>
  </si>
  <si>
    <t>Факультет</t>
  </si>
  <si>
    <t>Ўқув йили</t>
  </si>
  <si>
    <t>Декан
Ф.И.Ш</t>
  </si>
  <si>
    <t xml:space="preserve">ЖН-1    </t>
  </si>
  <si>
    <t xml:space="preserve">ЖН-2             </t>
  </si>
  <si>
    <t xml:space="preserve">ОН-1              </t>
  </si>
  <si>
    <t>∑ОН-1,2</t>
  </si>
  <si>
    <t xml:space="preserve">ОН-2      </t>
  </si>
  <si>
    <t xml:space="preserve">∑ЖН-1,2       </t>
  </si>
  <si>
    <t>∑ЖН+∑ОН</t>
  </si>
  <si>
    <t>Рейтинг дафтарчасининг 
рақами</t>
  </si>
  <si>
    <t>Ўзлаштириш 
кўрсаткичи</t>
  </si>
  <si>
    <t xml:space="preserve">ЖН-1 </t>
  </si>
  <si>
    <t>∑ЖН-1,2</t>
  </si>
  <si>
    <t xml:space="preserve">ОН-2  </t>
  </si>
  <si>
    <t xml:space="preserve">∑ОН-1,2  </t>
  </si>
  <si>
    <t xml:space="preserve">∑ЖН+∑ОН </t>
  </si>
  <si>
    <t>Кафедра мудирлари</t>
  </si>
  <si>
    <t>Талабалар сони</t>
  </si>
  <si>
    <t xml:space="preserve">ЖН-2 </t>
  </si>
  <si>
    <t xml:space="preserve">∑ЖН-1,2 </t>
  </si>
  <si>
    <t xml:space="preserve">ОН-1 </t>
  </si>
  <si>
    <t xml:space="preserve">ОН-2 </t>
  </si>
  <si>
    <t>Факультет декани_________________</t>
  </si>
  <si>
    <t xml:space="preserve">∑ОН-1,2 </t>
  </si>
  <si>
    <t>1- Семестрда тўплаган баллари</t>
  </si>
  <si>
    <r>
      <t>шундан, (86-100)</t>
    </r>
    <r>
      <rPr>
        <b/>
        <sz val="14"/>
        <rFont val="Times Uzb Roman"/>
        <family val="1"/>
      </rPr>
      <t>_________</t>
    </r>
    <r>
      <rPr>
        <sz val="14"/>
        <rFont val="Times Uzb Roman"/>
        <family val="1"/>
      </rPr>
      <t>, (71-85)</t>
    </r>
    <r>
      <rPr>
        <b/>
        <sz val="14"/>
        <rFont val="Times Uzb Roman"/>
        <family val="1"/>
      </rPr>
      <t>_________</t>
    </r>
    <r>
      <rPr>
        <sz val="14"/>
        <rFont val="Times Uzb Roman"/>
        <family val="1"/>
      </rPr>
      <t>, (55-70)</t>
    </r>
    <r>
      <rPr>
        <b/>
        <sz val="14"/>
        <rFont val="Times Uzb Roman"/>
        <family val="1"/>
      </rPr>
      <t>______</t>
    </r>
  </si>
  <si>
    <t>ЯН 
ўтказувчи ўқитувчи имзоси</t>
  </si>
  <si>
    <t>ЯН
 ўтказувчи ўқитувчи имзоси</t>
  </si>
  <si>
    <t>Иқтисодиёт назарияси (курс иши)</t>
  </si>
  <si>
    <t>Ўқув амалиёти</t>
  </si>
  <si>
    <t>17-</t>
  </si>
  <si>
    <t>Ф.Қиличева</t>
  </si>
  <si>
    <t>М.Норқобилов</t>
  </si>
  <si>
    <t>Абдуллаева Руҳсора Акромжон қизи</t>
  </si>
  <si>
    <t>Абдуманнобов Тожиддин Абдусодиқ ўғли</t>
  </si>
  <si>
    <t>Абдурасулов Самижон Абдувахоб ўғли</t>
  </si>
  <si>
    <t>Афенов Серикхан Файзуллаевич</t>
  </si>
  <si>
    <t>Аъзамов Асрорбек Фарход ўғли</t>
  </si>
  <si>
    <t>Исақулова Ниҳола Яшнар қизи</t>
  </si>
  <si>
    <t>Исламов Достонбек Махмудович</t>
  </si>
  <si>
    <t>Исмоилов Дилшод Искандар ўғли</t>
  </si>
  <si>
    <t>Қодиров Миржалол Шавқиевич</t>
  </si>
  <si>
    <t>Мелиқулов Шаҳбоз Аброр ўғли</t>
  </si>
  <si>
    <t>Рисқибеков Бекзод Олимбек ўғли</t>
  </si>
  <si>
    <t>Рихсибоев Шоҳруҳхон Абдумажит ўғли</t>
  </si>
  <si>
    <t>Рузибоева Садоқат Аъзам қизи</t>
  </si>
  <si>
    <t>Таджибаева Азиза Улуғбек қизи</t>
  </si>
  <si>
    <t>Турғунова Шоҳсанам Қаҳрамонжон қизи</t>
  </si>
  <si>
    <t>Умарова Нодира Фахриддин қизи</t>
  </si>
  <si>
    <t>Абдисоатов Умиджон Абдурашид ўғли</t>
  </si>
  <si>
    <t>Шарипов М</t>
  </si>
  <si>
    <t>Шомуродова Мафтуна Дониёр қизи</t>
  </si>
  <si>
    <t>В-17-071</t>
  </si>
  <si>
    <t>В-17-062</t>
  </si>
  <si>
    <t>В-17-072</t>
  </si>
  <si>
    <t>В-17-064</t>
  </si>
  <si>
    <t>В-17-060</t>
  </si>
  <si>
    <t>В-17-069</t>
  </si>
  <si>
    <t>В-17-067</t>
  </si>
  <si>
    <t>В-17-070</t>
  </si>
  <si>
    <t>В-17-068</t>
  </si>
  <si>
    <t>В-17-065</t>
  </si>
  <si>
    <t>В-17-063</t>
  </si>
  <si>
    <t>В-17-061</t>
  </si>
  <si>
    <t>В-17-066</t>
  </si>
  <si>
    <t xml:space="preserve"> Электротехника ва электроника </t>
  </si>
  <si>
    <t xml:space="preserve"> Инженерлик геодезияси </t>
  </si>
  <si>
    <t xml:space="preserve"> Аналитик кимё ва Фисколоид кимё </t>
  </si>
  <si>
    <t xml:space="preserve"> Атроф муҳит биотехнологияси </t>
  </si>
  <si>
    <t xml:space="preserve"> Солиқ  ва  солиққа тортиш </t>
  </si>
  <si>
    <t>Джалилов А</t>
  </si>
  <si>
    <t>Абдурахимов Х</t>
  </si>
  <si>
    <t>Ибрагимов А</t>
  </si>
  <si>
    <t>Дадарбоев М</t>
  </si>
  <si>
    <t>Абдурахманов С</t>
  </si>
  <si>
    <t>Абдусаматов О</t>
  </si>
  <si>
    <t>В-17-042</t>
  </si>
  <si>
    <t>В-17-057</t>
  </si>
  <si>
    <t>В-17-058</t>
  </si>
  <si>
    <t>В-17-059</t>
  </si>
  <si>
    <t>В-17-043</t>
  </si>
  <si>
    <r>
      <t>ТОШКЕНТ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ИРРИГАЦИЯ ВА ҚИШЛОҚ ХЎЖАЛИГИНИ 
МЕХАНИЗАЦИЯЛАШ МУҲАНДИСЛАРИ ИНСТИТУТИ</t>
    </r>
  </si>
  <si>
    <t>Сув хўжалигини ташкил этиш ва бошқариш</t>
  </si>
  <si>
    <t>2017-2018 ўқув йили</t>
  </si>
  <si>
    <t>Бахорги</t>
  </si>
  <si>
    <t>Июнь 2018 й</t>
  </si>
  <si>
    <t>О. Р. Кучаров</t>
  </si>
  <si>
    <t>Б. Худаяров</t>
  </si>
  <si>
    <t xml:space="preserve">Б.Худаяров </t>
  </si>
  <si>
    <t>Ф.Бегов</t>
  </si>
  <si>
    <t>Динмухамедов</t>
  </si>
  <si>
    <t>Хақбердиев О</t>
  </si>
  <si>
    <t>М. Маматқлов</t>
  </si>
  <si>
    <t>Эрназаров Ф</t>
  </si>
  <si>
    <t>И. Мусаев</t>
  </si>
  <si>
    <t>О.Р. Кучаров</t>
  </si>
  <si>
    <t xml:space="preserve"> Июнь 2018 й</t>
  </si>
  <si>
    <t xml:space="preserve">  Июнь 2018 й</t>
  </si>
  <si>
    <r>
      <t>ТОШКЕНТ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ИРРИГАЦИЯ ВА ҚИШЛОҚ ХЎЖАЛИГИНИ 
МЕХАНИЗАЦИЯЛАШ МУҲАНДИСЛАРИ  ИНСТИТУТИ</t>
    </r>
  </si>
  <si>
    <t>М. Шарипов</t>
  </si>
  <si>
    <t>О. Хақбердиев</t>
  </si>
  <si>
    <t>ТОШКЕНТ ИРРИГАЦИЯ ВА ҚИШЛОҚ ХЎЖАЛИГИНИ 
МЕХАНИЗАЦИЯЛАШ МУҲАНДИСЛАРИ ИНСТИТУТИ</t>
  </si>
  <si>
    <t>А. Салохиддинов</t>
  </si>
  <si>
    <t>Р. Баратов</t>
  </si>
  <si>
    <t>Инженерия</t>
  </si>
  <si>
    <t xml:space="preserve">                                   М. Маматқулов</t>
  </si>
  <si>
    <t>Ходжибеков С</t>
  </si>
  <si>
    <t>ЎЗБЕКИСТОН РЕСПУБЛИКАСИ ОЛИЙ ВА ЎРТА МАХСУС ТАЪЛИМ ВАЗИРЛИГИ</t>
  </si>
  <si>
    <t>-</t>
  </si>
  <si>
    <t>ЎЗБЕКИСТОН РЕСПУБЛИКАСИ ОЛИЙ ВА ЎРТА МАХСУС ТАЪЛИМ  ВАЗИРЛИГИ</t>
  </si>
  <si>
    <t>Турманов Т</t>
  </si>
  <si>
    <t>ЎЗБЕКИСТОН РЕСПУБЛИКАСИ ОЛИЙ ВА  ЎРТА МАХСУС ТАЪЛИМ  ВАЗИРЛИГИ</t>
  </si>
  <si>
    <t>ЎЗБЕКИСТОН РЕСПУБЛИКАСИ  ОЛИЙ ВА ЎРТА МАХСУС ТАЪЛИМ  ВАЗИРЛИГИ</t>
  </si>
  <si>
    <t>Денмухаммадиев А</t>
  </si>
  <si>
    <t xml:space="preserve"> </t>
  </si>
  <si>
    <t>12а-шакл</t>
  </si>
  <si>
    <r>
      <t>СХТЭ ва Б факультети Э ва АММ (сув хўжалигида) таълим йуналиши</t>
    </r>
    <r>
      <rPr>
        <b/>
        <sz val="14"/>
        <color indexed="8"/>
        <rFont val="Times New Roman"/>
        <family val="1"/>
      </rPr>
      <t xml:space="preserve"> 2 курс 7 гурух</t>
    </r>
    <r>
      <rPr>
        <sz val="14"/>
        <color indexed="8"/>
        <rFont val="Times New Roman"/>
        <family val="1"/>
      </rPr>
      <t xml:space="preserve"> талабаларининг кузги давраси буйича                                       
                      ТУПЛАГАН РЕЙТИНГ БАЛЛАРИ</t>
    </r>
  </si>
  <si>
    <t>3- Семестрда тўплаган баллари</t>
  </si>
  <si>
    <t>СХТЭ ва Б  факултети декани                                                                                     О.Кучаров</t>
  </si>
  <si>
    <t>Аналитик кимё ва физколоид кимё</t>
  </si>
  <si>
    <t>Қуруқлик гидрологияси</t>
  </si>
  <si>
    <t>Назаралиев Д</t>
  </si>
  <si>
    <t>Тупроқшунослик ва деҳқончилик</t>
  </si>
  <si>
    <t>Ахатов А</t>
  </si>
  <si>
    <t>Хайитбаева Д</t>
  </si>
  <si>
    <t>Хорижий инвестициялар</t>
  </si>
  <si>
    <t>Умаров С</t>
  </si>
  <si>
    <t>Яҳяев М</t>
  </si>
  <si>
    <t>Фалсафа</t>
  </si>
  <si>
    <t>Назаров Қ</t>
  </si>
  <si>
    <t>Равшанов А</t>
  </si>
  <si>
    <t>Атроф муҳит биотехнологияси</t>
  </si>
  <si>
    <t>Амалий ахборот технологиялари</t>
  </si>
  <si>
    <t>Абдуллаев З</t>
  </si>
  <si>
    <t>Мавлонов С</t>
  </si>
  <si>
    <t>Экологик объектлар.ишонч. ва  муст.баҳолаш</t>
  </si>
  <si>
    <t>Юлдашев Б</t>
  </si>
  <si>
    <t>Хорижий тил</t>
  </si>
  <si>
    <t>Худойберганов Ғ</t>
  </si>
  <si>
    <t>Қодиров С</t>
  </si>
  <si>
    <r>
      <t>СХТЭ ва Б факультети Э ва АММ (сув хўжалигида) таълим йуналиши</t>
    </r>
    <r>
      <rPr>
        <b/>
        <sz val="14"/>
        <color indexed="8"/>
        <rFont val="Times New Roman"/>
        <family val="1"/>
      </rPr>
      <t xml:space="preserve"> 2  курс 7 гурух</t>
    </r>
    <r>
      <rPr>
        <sz val="14"/>
        <color indexed="8"/>
        <rFont val="Times New Roman"/>
        <family val="1"/>
      </rPr>
      <t xml:space="preserve"> талабаларининг кузги давраси буйича                                       
                      ТУПЛАГАН РЕЙТИНГ БАЛЛАРИ</t>
    </r>
  </si>
  <si>
    <t>СХТЭ ва Б   факултети декани                                                                                     О.Кучаров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</si>
</sst>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\ _с_ў_м_-;\-* #,##0\ _с_ў_м_-;_-* &quot;-&quot;\ _с_ў_м_-;_-@_-"/>
    <numFmt numFmtId="170" formatCode="_-* #,##0.00\ &quot;сўм&quot;_-;\-* #,##0.00\ &quot;сўм&quot;_-;_-* &quot;-&quot;??\ &quot;сўм&quot;_-;_-@_-"/>
    <numFmt numFmtId="171" formatCode="_-* #,##0.00\ _с_ў_м_-;\-* #,##0.00\ _с_ў_м_-;_-* &quot;-&quot;??\ _с_ў_м_-;_-@_-"/>
    <numFmt numFmtId="172" formatCode="#,##0\ &quot;so'm&quot;;\-#,##0\ &quot;so'm&quot;"/>
    <numFmt numFmtId="173" formatCode="#,##0\ &quot;so'm&quot;;[Red]\-#,##0\ &quot;so'm&quot;"/>
    <numFmt numFmtId="174" formatCode="#,##0.00\ &quot;so'm&quot;;\-#,##0.00\ &quot;so'm&quot;"/>
    <numFmt numFmtId="175" formatCode="#,##0.00\ &quot;so'm&quot;;[Red]\-#,##0.00\ &quot;so'm&quot;"/>
    <numFmt numFmtId="176" formatCode="_-* #,##0\ &quot;so'm&quot;_-;\-* #,##0\ &quot;so'm&quot;_-;_-* &quot;-&quot;\ &quot;so'm&quot;_-;_-@_-"/>
    <numFmt numFmtId="177" formatCode="_-* #,##0\ _s_o_'_m_-;\-* #,##0\ _s_o_'_m_-;_-* &quot;-&quot;\ _s_o_'_m_-;_-@_-"/>
    <numFmt numFmtId="178" formatCode="_-* #,##0.00\ &quot;so'm&quot;_-;\-* #,##0.00\ &quot;so'm&quot;_-;_-* &quot;-&quot;??\ &quot;so'm&quot;_-;_-@_-"/>
    <numFmt numFmtId="179" formatCode="_-* #,##0.00\ _s_o_'_m_-;\-* #,##0.00\ _s_o_'_m_-;_-* &quot;-&quot;??\ _s_o_'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_(* #,##0.0_);_(* \(#,##0.0\);_(* &quot;-&quot;??_);_(@_)"/>
    <numFmt numFmtId="215" formatCode="_(* #,##0_);_(* \(#,##0\);_(* &quot;-&quot;??_);_(@_)"/>
    <numFmt numFmtId="216" formatCode="0.0%"/>
    <numFmt numFmtId="217" formatCode="0.0000000"/>
    <numFmt numFmtId="218" formatCode="0.000000"/>
    <numFmt numFmtId="219" formatCode="0.00000"/>
    <numFmt numFmtId="220" formatCode="0.0000"/>
    <numFmt numFmtId="221" formatCode="0.000"/>
    <numFmt numFmtId="222" formatCode="[$-FC19]d\ mmmm\ yyyy\ \г\."/>
    <numFmt numFmtId="223" formatCode="_(* #.##0_);_(* \(#.##0\);_(* &quot;-&quot;??_);_(@_)"/>
    <numFmt numFmtId="224" formatCode="mmm/yyyy"/>
  </numFmts>
  <fonts count="7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Uzb Roman"/>
      <family val="1"/>
    </font>
    <font>
      <b/>
      <sz val="12"/>
      <name val="Times Uzb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4"/>
      <name val="Times New Roman"/>
      <family val="1"/>
    </font>
    <font>
      <sz val="14"/>
      <name val="Times Uzb Roman"/>
      <family val="1"/>
    </font>
    <font>
      <b/>
      <sz val="14"/>
      <name val="Times Uzb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Times Uzb Roman"/>
      <family val="1"/>
    </font>
    <font>
      <b/>
      <u val="single"/>
      <sz val="14"/>
      <name val="Times Uzb Roman"/>
      <family val="1"/>
    </font>
    <font>
      <sz val="8"/>
      <name val="Arial"/>
      <family val="2"/>
    </font>
    <font>
      <b/>
      <u val="single"/>
      <sz val="8"/>
      <name val="Times Uzb Roman"/>
      <family val="1"/>
    </font>
    <font>
      <b/>
      <u val="single"/>
      <sz val="13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vertical="top"/>
      <protection hidden="1"/>
    </xf>
    <xf numFmtId="0" fontId="12" fillId="0" borderId="10" xfId="0" applyFont="1" applyBorder="1" applyAlignment="1" applyProtection="1">
      <alignment/>
      <protection hidden="1"/>
    </xf>
    <xf numFmtId="0" fontId="13" fillId="0" borderId="10" xfId="0" applyFont="1" applyBorder="1" applyAlignment="1" applyProtection="1">
      <alignment horizontal="center" vertical="center" textRotation="90" wrapText="1"/>
      <protection hidden="1"/>
    </xf>
    <xf numFmtId="0" fontId="12" fillId="0" borderId="10" xfId="0" applyFont="1" applyBorder="1" applyAlignment="1">
      <alignment horizontal="center" vertical="center"/>
    </xf>
    <xf numFmtId="0" fontId="0" fillId="33" borderId="0" xfId="0" applyFont="1" applyFill="1" applyAlignment="1" applyProtection="1">
      <alignment/>
      <protection hidden="1"/>
    </xf>
    <xf numFmtId="0" fontId="15" fillId="0" borderId="10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0" fontId="18" fillId="0" borderId="0" xfId="0" applyFont="1" applyAlignment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 applyProtection="1">
      <alignment horizontal="justify"/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16" fillId="0" borderId="11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0" fontId="15" fillId="0" borderId="10" xfId="0" applyFont="1" applyBorder="1" applyAlignment="1">
      <alignment horizontal="center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21" fillId="0" borderId="0" xfId="0" applyFont="1" applyBorder="1" applyAlignment="1">
      <alignment horizontal="center" vertical="center"/>
    </xf>
    <xf numFmtId="0" fontId="4" fillId="34" borderId="0" xfId="0" applyFont="1" applyFill="1" applyAlignment="1" applyProtection="1">
      <alignment/>
      <protection hidden="1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 applyProtection="1">
      <alignment horizontal="center" vertical="center"/>
      <protection hidden="1"/>
    </xf>
    <xf numFmtId="0" fontId="6" fillId="34" borderId="10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>
      <alignment horizontal="center" vertical="center"/>
    </xf>
    <xf numFmtId="0" fontId="7" fillId="34" borderId="10" xfId="0" applyFont="1" applyFill="1" applyBorder="1" applyAlignment="1" applyProtection="1">
      <alignment horizontal="center"/>
      <protection hidden="1"/>
    </xf>
    <xf numFmtId="0" fontId="20" fillId="0" borderId="0" xfId="0" applyFont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Border="1" applyAlignment="1">
      <alignment/>
    </xf>
    <xf numFmtId="0" fontId="10" fillId="0" borderId="0" xfId="0" applyFont="1" applyBorder="1" applyAlignment="1" applyProtection="1">
      <alignment vertical="center"/>
      <protection hidden="1"/>
    </xf>
    <xf numFmtId="0" fontId="16" fillId="0" borderId="11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right" vertical="center"/>
      <protection hidden="1"/>
    </xf>
    <xf numFmtId="0" fontId="17" fillId="0" borderId="11" xfId="0" applyFont="1" applyBorder="1" applyAlignment="1" applyProtection="1">
      <alignment/>
      <protection hidden="1"/>
    </xf>
    <xf numFmtId="0" fontId="9" fillId="0" borderId="11" xfId="0" applyFont="1" applyBorder="1" applyAlignment="1" applyProtection="1">
      <alignment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/>
      <protection hidden="1"/>
    </xf>
    <xf numFmtId="0" fontId="25" fillId="0" borderId="11" xfId="0" applyFont="1" applyBorder="1" applyAlignment="1" applyProtection="1">
      <alignment vertical="center"/>
      <protection hidden="1"/>
    </xf>
    <xf numFmtId="0" fontId="25" fillId="0" borderId="11" xfId="0" applyFont="1" applyBorder="1" applyAlignment="1" applyProtection="1">
      <alignment vertical="center"/>
      <protection hidden="1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21" fillId="0" borderId="0" xfId="0" applyFont="1" applyBorder="1" applyAlignment="1">
      <alignment vertical="center"/>
    </xf>
    <xf numFmtId="0" fontId="10" fillId="0" borderId="11" xfId="0" applyFont="1" applyBorder="1" applyAlignment="1" applyProtection="1">
      <alignment/>
      <protection hidden="1"/>
    </xf>
    <xf numFmtId="0" fontId="26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6" fillId="34" borderId="13" xfId="0" applyFont="1" applyFill="1" applyBorder="1" applyAlignment="1" applyProtection="1">
      <alignment horizontal="center"/>
      <protection hidden="1"/>
    </xf>
    <xf numFmtId="0" fontId="68" fillId="0" borderId="14" xfId="0" applyFont="1" applyBorder="1" applyAlignment="1">
      <alignment horizontal="center" vertical="center"/>
    </xf>
    <xf numFmtId="0" fontId="6" fillId="34" borderId="15" xfId="0" applyFont="1" applyFill="1" applyBorder="1" applyAlignment="1" applyProtection="1">
      <alignment horizontal="center"/>
      <protection hidden="1"/>
    </xf>
    <xf numFmtId="0" fontId="6" fillId="34" borderId="16" xfId="0" applyFont="1" applyFill="1" applyBorder="1" applyAlignment="1" applyProtection="1">
      <alignment horizontal="center"/>
      <protection hidden="1"/>
    </xf>
    <xf numFmtId="0" fontId="7" fillId="34" borderId="17" xfId="0" applyFont="1" applyFill="1" applyBorder="1" applyAlignment="1" applyProtection="1">
      <alignment horizontal="center"/>
      <protection hidden="1"/>
    </xf>
    <xf numFmtId="0" fontId="7" fillId="34" borderId="18" xfId="0" applyFont="1" applyFill="1" applyBorder="1" applyAlignment="1" applyProtection="1">
      <alignment horizontal="center"/>
      <protection hidden="1"/>
    </xf>
    <xf numFmtId="0" fontId="7" fillId="34" borderId="19" xfId="0" applyFont="1" applyFill="1" applyBorder="1" applyAlignment="1" applyProtection="1">
      <alignment horizontal="center" vertical="center"/>
      <protection hidden="1"/>
    </xf>
    <xf numFmtId="0" fontId="7" fillId="34" borderId="20" xfId="0" applyFont="1" applyFill="1" applyBorder="1" applyAlignment="1" applyProtection="1">
      <alignment horizontal="center" vertical="center"/>
      <protection hidden="1"/>
    </xf>
    <xf numFmtId="0" fontId="6" fillId="34" borderId="21" xfId="0" applyFont="1" applyFill="1" applyBorder="1" applyAlignment="1" applyProtection="1">
      <alignment horizontal="center" textRotation="90"/>
      <protection hidden="1"/>
    </xf>
    <xf numFmtId="0" fontId="6" fillId="34" borderId="22" xfId="0" applyFont="1" applyFill="1" applyBorder="1" applyAlignment="1" applyProtection="1">
      <alignment horizontal="center" textRotation="90"/>
      <protection hidden="1"/>
    </xf>
    <xf numFmtId="0" fontId="6" fillId="34" borderId="22" xfId="0" applyFont="1" applyFill="1" applyBorder="1" applyAlignment="1" applyProtection="1">
      <alignment horizontal="center"/>
      <protection hidden="1"/>
    </xf>
    <xf numFmtId="0" fontId="6" fillId="34" borderId="23" xfId="0" applyFont="1" applyFill="1" applyBorder="1" applyAlignment="1" applyProtection="1">
      <alignment horizontal="center"/>
      <protection hidden="1"/>
    </xf>
    <xf numFmtId="0" fontId="7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textRotation="90"/>
      <protection hidden="1"/>
    </xf>
    <xf numFmtId="0" fontId="6" fillId="34" borderId="25" xfId="0" applyFont="1" applyFill="1" applyBorder="1" applyAlignment="1" applyProtection="1">
      <alignment horizontal="center"/>
      <protection hidden="1"/>
    </xf>
    <xf numFmtId="0" fontId="68" fillId="0" borderId="26" xfId="0" applyFont="1" applyBorder="1" applyAlignment="1">
      <alignment horizontal="center" vertical="center"/>
    </xf>
    <xf numFmtId="0" fontId="6" fillId="34" borderId="27" xfId="0" applyFont="1" applyFill="1" applyBorder="1" applyAlignment="1" applyProtection="1">
      <alignment horizontal="center"/>
      <protection hidden="1"/>
    </xf>
    <xf numFmtId="0" fontId="7" fillId="34" borderId="28" xfId="0" applyFont="1" applyFill="1" applyBorder="1" applyAlignment="1" applyProtection="1">
      <alignment horizontal="center"/>
      <protection hidden="1"/>
    </xf>
    <xf numFmtId="0" fontId="6" fillId="34" borderId="28" xfId="0" applyFont="1" applyFill="1" applyBorder="1" applyAlignment="1" applyProtection="1">
      <alignment horizontal="center"/>
      <protection hidden="1"/>
    </xf>
    <xf numFmtId="0" fontId="7" fillId="34" borderId="29" xfId="0" applyFont="1" applyFill="1" applyBorder="1" applyAlignment="1" applyProtection="1">
      <alignment horizontal="center"/>
      <protection hidden="1"/>
    </xf>
    <xf numFmtId="0" fontId="6" fillId="34" borderId="30" xfId="0" applyFont="1" applyFill="1" applyBorder="1" applyAlignment="1" applyProtection="1">
      <alignment horizontal="center"/>
      <protection hidden="1"/>
    </xf>
    <xf numFmtId="0" fontId="7" fillId="34" borderId="31" xfId="0" applyFont="1" applyFill="1" applyBorder="1" applyAlignment="1" applyProtection="1">
      <alignment horizontal="center"/>
      <protection hidden="1"/>
    </xf>
    <xf numFmtId="0" fontId="7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 applyProtection="1">
      <alignment horizontal="center"/>
      <protection hidden="1"/>
    </xf>
    <xf numFmtId="0" fontId="6" fillId="34" borderId="34" xfId="0" applyFont="1" applyFill="1" applyBorder="1" applyAlignment="1" applyProtection="1">
      <alignment horizontal="center"/>
      <protection hidden="1"/>
    </xf>
    <xf numFmtId="0" fontId="6" fillId="34" borderId="35" xfId="0" applyFont="1" applyFill="1" applyBorder="1" applyAlignment="1" applyProtection="1">
      <alignment horizontal="center" textRotation="90"/>
      <protection hidden="1"/>
    </xf>
    <xf numFmtId="0" fontId="6" fillId="34" borderId="33" xfId="0" applyFont="1" applyFill="1" applyBorder="1" applyAlignment="1" applyProtection="1">
      <alignment horizontal="center" textRotation="90"/>
      <protection hidden="1"/>
    </xf>
    <xf numFmtId="0" fontId="6" fillId="34" borderId="36" xfId="0" applyFont="1" applyFill="1" applyBorder="1" applyAlignment="1" applyProtection="1">
      <alignment horizontal="center"/>
      <protection hidden="1"/>
    </xf>
    <xf numFmtId="0" fontId="6" fillId="34" borderId="34" xfId="0" applyFont="1" applyFill="1" applyBorder="1" applyAlignment="1" applyProtection="1">
      <alignment horizontal="center" textRotation="90"/>
      <protection hidden="1"/>
    </xf>
    <xf numFmtId="0" fontId="6" fillId="34" borderId="37" xfId="0" applyFont="1" applyFill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13" fillId="0" borderId="38" xfId="0" applyFont="1" applyBorder="1" applyAlignment="1" applyProtection="1">
      <alignment horizontal="center" vertical="center" textRotation="90" wrapText="1"/>
      <protection hidden="1"/>
    </xf>
    <xf numFmtId="0" fontId="15" fillId="0" borderId="38" xfId="0" applyFont="1" applyBorder="1" applyAlignment="1" applyProtection="1">
      <alignment horizontal="center"/>
      <protection hidden="1"/>
    </xf>
    <xf numFmtId="0" fontId="12" fillId="0" borderId="38" xfId="0" applyFont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horizontal="center"/>
      <protection hidden="1"/>
    </xf>
    <xf numFmtId="0" fontId="15" fillId="0" borderId="38" xfId="0" applyFont="1" applyBorder="1" applyAlignment="1">
      <alignment horizontal="center"/>
    </xf>
    <xf numFmtId="0" fontId="11" fillId="0" borderId="38" xfId="0" applyFont="1" applyBorder="1" applyAlignment="1" applyProtection="1">
      <alignment/>
      <protection hidden="1"/>
    </xf>
    <xf numFmtId="0" fontId="6" fillId="0" borderId="38" xfId="0" applyFont="1" applyBorder="1" applyAlignment="1" applyProtection="1">
      <alignment horizontal="center" vertical="top"/>
      <protection hidden="1"/>
    </xf>
    <xf numFmtId="0" fontId="6" fillId="0" borderId="38" xfId="0" applyFont="1" applyBorder="1" applyAlignment="1" applyProtection="1">
      <alignment vertical="top"/>
      <protection hidden="1"/>
    </xf>
    <xf numFmtId="0" fontId="12" fillId="0" borderId="38" xfId="0" applyFont="1" applyBorder="1" applyAlignment="1" applyProtection="1">
      <alignment/>
      <protection hidden="1"/>
    </xf>
    <xf numFmtId="0" fontId="12" fillId="0" borderId="38" xfId="0" applyFont="1" applyBorder="1" applyAlignment="1" applyProtection="1">
      <alignment horizontal="center" vertical="top"/>
      <protection hidden="1"/>
    </xf>
    <xf numFmtId="0" fontId="12" fillId="0" borderId="38" xfId="0" applyFont="1" applyBorder="1" applyAlignment="1" applyProtection="1">
      <alignment horizontal="left" vertical="center"/>
      <protection hidden="1"/>
    </xf>
    <xf numFmtId="0" fontId="12" fillId="0" borderId="38" xfId="0" applyFont="1" applyBorder="1" applyAlignment="1">
      <alignment horizontal="center"/>
    </xf>
    <xf numFmtId="0" fontId="15" fillId="0" borderId="38" xfId="0" applyFont="1" applyBorder="1" applyAlignment="1" applyProtection="1">
      <alignment horizontal="center" vertical="center"/>
      <protection hidden="1"/>
    </xf>
    <xf numFmtId="0" fontId="11" fillId="0" borderId="38" xfId="0" applyFont="1" applyBorder="1" applyAlignment="1" applyProtection="1">
      <alignment horizontal="center"/>
      <protection hidden="1"/>
    </xf>
    <xf numFmtId="0" fontId="15" fillId="0" borderId="3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7" fillId="34" borderId="30" xfId="0" applyFont="1" applyFill="1" applyBorder="1" applyAlignment="1" applyProtection="1">
      <alignment horizontal="center"/>
      <protection hidden="1"/>
    </xf>
    <xf numFmtId="0" fontId="7" fillId="34" borderId="13" xfId="0" applyFont="1" applyFill="1" applyBorder="1" applyAlignment="1" applyProtection="1">
      <alignment horizontal="center"/>
      <protection hidden="1"/>
    </xf>
    <xf numFmtId="0" fontId="18" fillId="0" borderId="38" xfId="0" applyFont="1" applyBorder="1" applyAlignment="1">
      <alignment horizontal="center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215" fontId="6" fillId="34" borderId="39" xfId="60" applyNumberFormat="1" applyFont="1" applyFill="1" applyBorder="1" applyAlignment="1" applyProtection="1">
      <alignment horizontal="center" vertical="center" textRotation="90" wrapText="1"/>
      <protection hidden="1"/>
    </xf>
    <xf numFmtId="215" fontId="6" fillId="34" borderId="40" xfId="60" applyNumberFormat="1" applyFont="1" applyFill="1" applyBorder="1" applyAlignment="1" applyProtection="1">
      <alignment horizontal="center" vertical="center" textRotation="90" wrapText="1"/>
      <protection hidden="1"/>
    </xf>
    <xf numFmtId="215" fontId="6" fillId="34" borderId="41" xfId="60" applyNumberFormat="1" applyFont="1" applyFill="1" applyBorder="1" applyAlignment="1" applyProtection="1">
      <alignment horizontal="center" vertical="center" textRotation="90" wrapText="1"/>
      <protection hidden="1"/>
    </xf>
    <xf numFmtId="215" fontId="6" fillId="34" borderId="42" xfId="60" applyNumberFormat="1" applyFont="1" applyFill="1" applyBorder="1" applyAlignment="1" applyProtection="1">
      <alignment horizontal="center" vertical="center" textRotation="90" wrapText="1"/>
      <protection hidden="1"/>
    </xf>
    <xf numFmtId="215" fontId="8" fillId="34" borderId="39" xfId="60" applyNumberFormat="1" applyFont="1" applyFill="1" applyBorder="1" applyAlignment="1" applyProtection="1">
      <alignment horizontal="center" vertical="center" textRotation="90" wrapText="1"/>
      <protection hidden="1"/>
    </xf>
    <xf numFmtId="215" fontId="8" fillId="34" borderId="40" xfId="60" applyNumberFormat="1" applyFont="1" applyFill="1" applyBorder="1" applyAlignment="1" applyProtection="1">
      <alignment horizontal="center" vertical="center" textRotation="90" wrapText="1"/>
      <protection hidden="1"/>
    </xf>
    <xf numFmtId="215" fontId="8" fillId="34" borderId="41" xfId="60" applyNumberFormat="1" applyFont="1" applyFill="1" applyBorder="1" applyAlignment="1" applyProtection="1">
      <alignment horizontal="center" vertical="center" textRotation="90" wrapText="1"/>
      <protection hidden="1"/>
    </xf>
    <xf numFmtId="0" fontId="69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0" fillId="35" borderId="0" xfId="0" applyFont="1" applyFill="1" applyAlignment="1" applyProtection="1">
      <alignment/>
      <protection hidden="1"/>
    </xf>
    <xf numFmtId="0" fontId="4" fillId="35" borderId="0" xfId="0" applyFont="1" applyFill="1" applyAlignment="1" applyProtection="1">
      <alignment/>
      <protection hidden="1"/>
    </xf>
    <xf numFmtId="0" fontId="68" fillId="0" borderId="43" xfId="0" applyFont="1" applyBorder="1" applyAlignment="1">
      <alignment horizontal="center" vertical="center"/>
    </xf>
    <xf numFmtId="0" fontId="7" fillId="34" borderId="0" xfId="0" applyFont="1" applyFill="1" applyBorder="1" applyAlignment="1" applyProtection="1">
      <alignment horizontal="center" vertical="center" wrapText="1"/>
      <protection hidden="1"/>
    </xf>
    <xf numFmtId="0" fontId="6" fillId="0" borderId="44" xfId="0" applyFont="1" applyBorder="1" applyAlignment="1">
      <alignment vertical="center" wrapText="1"/>
    </xf>
    <xf numFmtId="0" fontId="68" fillId="0" borderId="45" xfId="0" applyFont="1" applyBorder="1" applyAlignment="1">
      <alignment horizontal="center" vertical="center"/>
    </xf>
    <xf numFmtId="0" fontId="7" fillId="34" borderId="15" xfId="0" applyFont="1" applyFill="1" applyBorder="1" applyAlignment="1" applyProtection="1">
      <alignment horizontal="center"/>
      <protection hidden="1"/>
    </xf>
    <xf numFmtId="0" fontId="7" fillId="34" borderId="46" xfId="0" applyFont="1" applyFill="1" applyBorder="1" applyAlignment="1" applyProtection="1">
      <alignment horizontal="center"/>
      <protection hidden="1"/>
    </xf>
    <xf numFmtId="0" fontId="6" fillId="34" borderId="47" xfId="0" applyFont="1" applyFill="1" applyBorder="1" applyAlignment="1" applyProtection="1">
      <alignment horizontal="center"/>
      <protection hidden="1"/>
    </xf>
    <xf numFmtId="0" fontId="6" fillId="34" borderId="48" xfId="0" applyFont="1" applyFill="1" applyBorder="1" applyAlignment="1" applyProtection="1">
      <alignment horizontal="center"/>
      <protection hidden="1"/>
    </xf>
    <xf numFmtId="0" fontId="7" fillId="34" borderId="49" xfId="0" applyFont="1" applyFill="1" applyBorder="1" applyAlignment="1" applyProtection="1">
      <alignment horizontal="center"/>
      <protection hidden="1"/>
    </xf>
    <xf numFmtId="0" fontId="7" fillId="34" borderId="48" xfId="0" applyFont="1" applyFill="1" applyBorder="1" applyAlignment="1" applyProtection="1">
      <alignment horizontal="center"/>
      <protection hidden="1"/>
    </xf>
    <xf numFmtId="0" fontId="7" fillId="34" borderId="10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left" vertical="center" wrapText="1"/>
    </xf>
    <xf numFmtId="0" fontId="70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15" fontId="8" fillId="34" borderId="10" xfId="60" applyNumberFormat="1" applyFont="1" applyFill="1" applyBorder="1" applyAlignment="1" applyProtection="1">
      <alignment horizontal="center" vertical="center" wrapText="1"/>
      <protection hidden="1"/>
    </xf>
    <xf numFmtId="215" fontId="8" fillId="34" borderId="18" xfId="60" applyNumberFormat="1" applyFont="1" applyFill="1" applyBorder="1" applyAlignment="1" applyProtection="1">
      <alignment horizontal="center" vertical="center" wrapText="1"/>
      <protection hidden="1"/>
    </xf>
    <xf numFmtId="215" fontId="8" fillId="34" borderId="13" xfId="60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 applyProtection="1">
      <alignment/>
      <protection hidden="1"/>
    </xf>
    <xf numFmtId="0" fontId="17" fillId="0" borderId="11" xfId="0" applyFont="1" applyBorder="1" applyAlignment="1" applyProtection="1">
      <alignment/>
      <protection hidden="1"/>
    </xf>
    <xf numFmtId="0" fontId="7" fillId="34" borderId="50" xfId="0" applyFont="1" applyFill="1" applyBorder="1" applyAlignment="1" applyProtection="1">
      <alignment horizontal="center"/>
      <protection hidden="1"/>
    </xf>
    <xf numFmtId="215" fontId="8" fillId="34" borderId="51" xfId="60" applyNumberFormat="1" applyFont="1" applyFill="1" applyBorder="1" applyAlignment="1" applyProtection="1">
      <alignment horizontal="center" vertical="center" wrapText="1"/>
      <protection hidden="1"/>
    </xf>
    <xf numFmtId="0" fontId="7" fillId="34" borderId="52" xfId="0" applyFont="1" applyFill="1" applyBorder="1" applyAlignment="1" applyProtection="1">
      <alignment horizontal="center"/>
      <protection hidden="1"/>
    </xf>
    <xf numFmtId="215" fontId="8" fillId="34" borderId="27" xfId="60" applyNumberFormat="1" applyFont="1" applyFill="1" applyBorder="1" applyAlignment="1" applyProtection="1">
      <alignment horizontal="center" vertical="center" wrapText="1"/>
      <protection hidden="1"/>
    </xf>
    <xf numFmtId="0" fontId="6" fillId="34" borderId="53" xfId="0" applyFont="1" applyFill="1" applyBorder="1" applyAlignment="1" applyProtection="1">
      <alignment horizontal="center"/>
      <protection hidden="1"/>
    </xf>
    <xf numFmtId="0" fontId="6" fillId="34" borderId="35" xfId="0" applyFont="1" applyFill="1" applyBorder="1" applyAlignment="1" applyProtection="1">
      <alignment horizontal="center"/>
      <protection hidden="1"/>
    </xf>
    <xf numFmtId="215" fontId="8" fillId="34" borderId="28" xfId="60" applyNumberFormat="1" applyFont="1" applyFill="1" applyBorder="1" applyAlignment="1" applyProtection="1">
      <alignment horizontal="center" vertical="center" wrapText="1"/>
      <protection hidden="1"/>
    </xf>
    <xf numFmtId="0" fontId="7" fillId="34" borderId="54" xfId="0" applyFont="1" applyFill="1" applyBorder="1" applyAlignment="1" applyProtection="1">
      <alignment horizontal="center"/>
      <protection hidden="1"/>
    </xf>
    <xf numFmtId="0" fontId="7" fillId="34" borderId="33" xfId="0" applyFont="1" applyFill="1" applyBorder="1" applyAlignment="1" applyProtection="1">
      <alignment horizontal="center"/>
      <protection hidden="1"/>
    </xf>
    <xf numFmtId="0" fontId="6" fillId="34" borderId="54" xfId="0" applyFont="1" applyFill="1" applyBorder="1" applyAlignment="1" applyProtection="1">
      <alignment horizontal="center"/>
      <protection hidden="1"/>
    </xf>
    <xf numFmtId="0" fontId="6" fillId="34" borderId="55" xfId="0" applyFont="1" applyFill="1" applyBorder="1" applyAlignment="1" applyProtection="1">
      <alignment horizontal="center"/>
      <protection hidden="1"/>
    </xf>
    <xf numFmtId="0" fontId="7" fillId="34" borderId="56" xfId="0" applyFont="1" applyFill="1" applyBorder="1" applyAlignment="1" applyProtection="1">
      <alignment horizontal="center"/>
      <protection hidden="1"/>
    </xf>
    <xf numFmtId="0" fontId="7" fillId="34" borderId="57" xfId="0" applyFont="1" applyFill="1" applyBorder="1" applyAlignment="1" applyProtection="1">
      <alignment horizontal="center"/>
      <protection hidden="1"/>
    </xf>
    <xf numFmtId="0" fontId="6" fillId="34" borderId="58" xfId="0" applyFont="1" applyFill="1" applyBorder="1" applyAlignment="1" applyProtection="1">
      <alignment horizontal="center"/>
      <protection hidden="1"/>
    </xf>
    <xf numFmtId="0" fontId="6" fillId="34" borderId="59" xfId="0" applyFont="1" applyFill="1" applyBorder="1" applyAlignment="1" applyProtection="1">
      <alignment horizontal="center"/>
      <protection hidden="1"/>
    </xf>
    <xf numFmtId="0" fontId="6" fillId="34" borderId="39" xfId="0" applyFont="1" applyFill="1" applyBorder="1" applyAlignment="1" applyProtection="1">
      <alignment horizontal="center"/>
      <protection hidden="1"/>
    </xf>
    <xf numFmtId="215" fontId="8" fillId="34" borderId="10" xfId="60" applyNumberFormat="1" applyFont="1" applyFill="1" applyBorder="1" applyAlignment="1" applyProtection="1">
      <alignment horizontal="center" vertical="center"/>
      <protection hidden="1"/>
    </xf>
    <xf numFmtId="215" fontId="8" fillId="34" borderId="10" xfId="60" applyNumberFormat="1" applyFont="1" applyFill="1" applyBorder="1" applyAlignment="1" applyProtection="1">
      <alignment horizontal="center" vertical="center" textRotation="92"/>
      <protection hidden="1"/>
    </xf>
    <xf numFmtId="215" fontId="6" fillId="35" borderId="39" xfId="60" applyNumberFormat="1" applyFont="1" applyFill="1" applyBorder="1" applyAlignment="1" applyProtection="1">
      <alignment horizontal="center" vertical="center" textRotation="90" wrapText="1"/>
      <protection hidden="1"/>
    </xf>
    <xf numFmtId="215" fontId="6" fillId="35" borderId="40" xfId="60" applyNumberFormat="1" applyFont="1" applyFill="1" applyBorder="1" applyAlignment="1" applyProtection="1">
      <alignment horizontal="center" vertical="center" textRotation="90" wrapText="1"/>
      <protection hidden="1"/>
    </xf>
    <xf numFmtId="215" fontId="6" fillId="35" borderId="17" xfId="60" applyNumberFormat="1" applyFont="1" applyFill="1" applyBorder="1" applyAlignment="1" applyProtection="1">
      <alignment horizontal="center" vertical="center" textRotation="90" wrapText="1"/>
      <protection hidden="1"/>
    </xf>
    <xf numFmtId="0" fontId="6" fillId="35" borderId="13" xfId="0" applyFont="1" applyFill="1" applyBorder="1" applyAlignment="1" applyProtection="1">
      <alignment horizontal="center"/>
      <protection hidden="1"/>
    </xf>
    <xf numFmtId="0" fontId="7" fillId="35" borderId="10" xfId="0" applyFont="1" applyFill="1" applyBorder="1" applyAlignment="1" applyProtection="1">
      <alignment horizontal="center"/>
      <protection hidden="1"/>
    </xf>
    <xf numFmtId="0" fontId="6" fillId="35" borderId="10" xfId="0" applyFont="1" applyFill="1" applyBorder="1" applyAlignment="1" applyProtection="1">
      <alignment horizontal="center"/>
      <protection hidden="1"/>
    </xf>
    <xf numFmtId="0" fontId="7" fillId="35" borderId="17" xfId="0" applyFont="1" applyFill="1" applyBorder="1" applyAlignment="1" applyProtection="1">
      <alignment horizontal="center"/>
      <protection hidden="1"/>
    </xf>
    <xf numFmtId="0" fontId="7" fillId="35" borderId="40" xfId="0" applyFont="1" applyFill="1" applyBorder="1" applyAlignment="1" applyProtection="1">
      <alignment horizontal="center"/>
      <protection hidden="1"/>
    </xf>
    <xf numFmtId="0" fontId="6" fillId="35" borderId="12" xfId="0" applyFont="1" applyFill="1" applyBorder="1" applyAlignment="1" applyProtection="1">
      <alignment horizontal="center"/>
      <protection hidden="1"/>
    </xf>
    <xf numFmtId="0" fontId="7" fillId="35" borderId="15" xfId="0" applyFont="1" applyFill="1" applyBorder="1" applyAlignment="1" applyProtection="1">
      <alignment horizontal="center"/>
      <protection hidden="1"/>
    </xf>
    <xf numFmtId="0" fontId="6" fillId="35" borderId="60" xfId="0" applyFont="1" applyFill="1" applyBorder="1" applyAlignment="1" applyProtection="1">
      <alignment horizontal="center"/>
      <protection hidden="1"/>
    </xf>
    <xf numFmtId="0" fontId="6" fillId="35" borderId="40" xfId="0" applyFont="1" applyFill="1" applyBorder="1" applyAlignment="1" applyProtection="1">
      <alignment horizontal="center"/>
      <protection hidden="1"/>
    </xf>
    <xf numFmtId="0" fontId="7" fillId="35" borderId="41" xfId="0" applyFont="1" applyFill="1" applyBorder="1" applyAlignment="1" applyProtection="1">
      <alignment horizontal="center"/>
      <protection hidden="1"/>
    </xf>
    <xf numFmtId="0" fontId="6" fillId="35" borderId="21" xfId="0" applyFont="1" applyFill="1" applyBorder="1" applyAlignment="1" applyProtection="1">
      <alignment horizontal="center"/>
      <protection hidden="1"/>
    </xf>
    <xf numFmtId="0" fontId="7" fillId="35" borderId="22" xfId="0" applyFont="1" applyFill="1" applyBorder="1" applyAlignment="1" applyProtection="1">
      <alignment horizontal="center"/>
      <protection hidden="1"/>
    </xf>
    <xf numFmtId="0" fontId="6" fillId="35" borderId="22" xfId="0" applyFont="1" applyFill="1" applyBorder="1" applyAlignment="1" applyProtection="1">
      <alignment horizontal="center"/>
      <protection hidden="1"/>
    </xf>
    <xf numFmtId="0" fontId="7" fillId="35" borderId="23" xfId="0" applyFont="1" applyFill="1" applyBorder="1" applyAlignment="1" applyProtection="1">
      <alignment horizontal="center"/>
      <protection hidden="1"/>
    </xf>
    <xf numFmtId="215" fontId="8" fillId="35" borderId="10" xfId="60" applyNumberFormat="1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/>
      <protection hidden="1"/>
    </xf>
    <xf numFmtId="0" fontId="6" fillId="35" borderId="15" xfId="0" applyFont="1" applyFill="1" applyBorder="1" applyAlignment="1" applyProtection="1">
      <alignment horizontal="center"/>
      <protection hidden="1"/>
    </xf>
    <xf numFmtId="0" fontId="7" fillId="35" borderId="46" xfId="0" applyFont="1" applyFill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6" fillId="34" borderId="23" xfId="0" applyFont="1" applyFill="1" applyBorder="1" applyAlignment="1" applyProtection="1">
      <alignment horizontal="center" vertical="center"/>
      <protection hidden="1"/>
    </xf>
    <xf numFmtId="215" fontId="6" fillId="35" borderId="43" xfId="60" applyNumberFormat="1" applyFont="1" applyFill="1" applyBorder="1" applyAlignment="1" applyProtection="1">
      <alignment horizontal="center" vertical="center" wrapText="1"/>
      <protection hidden="1"/>
    </xf>
    <xf numFmtId="215" fontId="6" fillId="35" borderId="12" xfId="60" applyNumberFormat="1" applyFont="1" applyFill="1" applyBorder="1" applyAlignment="1" applyProtection="1">
      <alignment horizontal="center" vertical="center" wrapText="1"/>
      <protection hidden="1"/>
    </xf>
    <xf numFmtId="215" fontId="6" fillId="35" borderId="50" xfId="60" applyNumberFormat="1" applyFont="1" applyFill="1" applyBorder="1" applyAlignment="1" applyProtection="1">
      <alignment horizontal="center" vertical="center" wrapText="1"/>
      <protection hidden="1"/>
    </xf>
    <xf numFmtId="0" fontId="6" fillId="34" borderId="19" xfId="0" applyFont="1" applyFill="1" applyBorder="1" applyAlignment="1" applyProtection="1">
      <alignment horizontal="center" vertical="center"/>
      <protection hidden="1"/>
    </xf>
    <xf numFmtId="0" fontId="6" fillId="34" borderId="20" xfId="0" applyFont="1" applyFill="1" applyBorder="1" applyAlignment="1" applyProtection="1">
      <alignment horizontal="center" vertical="center"/>
      <protection hidden="1"/>
    </xf>
    <xf numFmtId="0" fontId="6" fillId="34" borderId="51" xfId="0" applyFont="1" applyFill="1" applyBorder="1" applyAlignment="1" applyProtection="1">
      <alignment horizontal="center" vertical="center"/>
      <protection hidden="1"/>
    </xf>
    <xf numFmtId="0" fontId="6" fillId="34" borderId="27" xfId="0" applyFont="1" applyFill="1" applyBorder="1" applyAlignment="1" applyProtection="1">
      <alignment horizontal="center" vertical="center"/>
      <protection hidden="1"/>
    </xf>
    <xf numFmtId="0" fontId="6" fillId="34" borderId="28" xfId="0" applyFont="1" applyFill="1" applyBorder="1" applyAlignment="1" applyProtection="1">
      <alignment horizontal="center" vertical="center"/>
      <protection hidden="1"/>
    </xf>
    <xf numFmtId="0" fontId="6" fillId="34" borderId="29" xfId="0" applyFont="1" applyFill="1" applyBorder="1" applyAlignment="1" applyProtection="1">
      <alignment horizontal="center" vertical="center"/>
      <protection hidden="1"/>
    </xf>
    <xf numFmtId="0" fontId="6" fillId="34" borderId="26" xfId="0" applyFont="1" applyFill="1" applyBorder="1" applyAlignment="1" applyProtection="1">
      <alignment horizontal="center" vertical="center" wrapText="1"/>
      <protection hidden="1"/>
    </xf>
    <xf numFmtId="0" fontId="6" fillId="34" borderId="14" xfId="0" applyFont="1" applyFill="1" applyBorder="1" applyAlignment="1" applyProtection="1">
      <alignment horizontal="center" vertical="center" wrapText="1"/>
      <protection hidden="1"/>
    </xf>
    <xf numFmtId="0" fontId="6" fillId="34" borderId="61" xfId="0" applyFont="1" applyFill="1" applyBorder="1" applyAlignment="1" applyProtection="1">
      <alignment horizontal="center" vertical="center" wrapText="1"/>
      <protection hidden="1"/>
    </xf>
    <xf numFmtId="215" fontId="68" fillId="34" borderId="16" xfId="60" applyNumberFormat="1" applyFont="1" applyFill="1" applyBorder="1" applyAlignment="1" applyProtection="1">
      <alignment horizontal="center" vertical="center" wrapText="1"/>
      <protection hidden="1"/>
    </xf>
    <xf numFmtId="215" fontId="68" fillId="34" borderId="10" xfId="60" applyNumberFormat="1" applyFont="1" applyFill="1" applyBorder="1" applyAlignment="1" applyProtection="1">
      <alignment horizontal="center" vertical="center" wrapText="1"/>
      <protection hidden="1"/>
    </xf>
    <xf numFmtId="215" fontId="68" fillId="34" borderId="17" xfId="60" applyNumberFormat="1" applyFont="1" applyFill="1" applyBorder="1" applyAlignment="1" applyProtection="1">
      <alignment horizontal="center" vertical="center" wrapText="1"/>
      <protection hidden="1"/>
    </xf>
    <xf numFmtId="0" fontId="6" fillId="34" borderId="30" xfId="0" applyFont="1" applyFill="1" applyBorder="1" applyAlignment="1" applyProtection="1">
      <alignment horizontal="center" vertical="center"/>
      <protection hidden="1"/>
    </xf>
    <xf numFmtId="0" fontId="6" fillId="34" borderId="31" xfId="0" applyFont="1" applyFill="1" applyBorder="1" applyAlignment="1" applyProtection="1">
      <alignment horizontal="center" vertical="center"/>
      <protection hidden="1"/>
    </xf>
    <xf numFmtId="215" fontId="68" fillId="34" borderId="13" xfId="60" applyNumberFormat="1" applyFont="1" applyFill="1" applyBorder="1" applyAlignment="1" applyProtection="1">
      <alignment horizontal="center" vertical="center" wrapText="1"/>
      <protection hidden="1"/>
    </xf>
    <xf numFmtId="215" fontId="68" fillId="34" borderId="18" xfId="60" applyNumberFormat="1" applyFont="1" applyFill="1" applyBorder="1" applyAlignment="1" applyProtection="1">
      <alignment horizontal="center" vertical="center" wrapText="1"/>
      <protection hidden="1"/>
    </xf>
    <xf numFmtId="0" fontId="68" fillId="0" borderId="16" xfId="0" applyFont="1" applyBorder="1" applyAlignment="1" applyProtection="1">
      <alignment horizontal="center"/>
      <protection hidden="1"/>
    </xf>
    <xf numFmtId="0" fontId="68" fillId="0" borderId="10" xfId="0" applyFont="1" applyBorder="1" applyAlignment="1" applyProtection="1">
      <alignment horizontal="center"/>
      <protection hidden="1"/>
    </xf>
    <xf numFmtId="0" fontId="68" fillId="0" borderId="17" xfId="0" applyFont="1" applyBorder="1" applyAlignment="1" applyProtection="1">
      <alignment horizontal="center"/>
      <protection hidden="1"/>
    </xf>
    <xf numFmtId="0" fontId="6" fillId="34" borderId="62" xfId="0" applyFont="1" applyFill="1" applyBorder="1" applyAlignment="1" applyProtection="1">
      <alignment horizontal="center" vertical="center" wrapText="1"/>
      <protection hidden="1"/>
    </xf>
    <xf numFmtId="215" fontId="27" fillId="35" borderId="13" xfId="60" applyNumberFormat="1" applyFont="1" applyFill="1" applyBorder="1" applyAlignment="1" applyProtection="1">
      <alignment horizontal="center" vertical="center" wrapText="1"/>
      <protection hidden="1"/>
    </xf>
    <xf numFmtId="215" fontId="27" fillId="35" borderId="10" xfId="60" applyNumberFormat="1" applyFont="1" applyFill="1" applyBorder="1" applyAlignment="1" applyProtection="1">
      <alignment horizontal="center" vertical="center" wrapText="1"/>
      <protection hidden="1"/>
    </xf>
    <xf numFmtId="215" fontId="27" fillId="35" borderId="17" xfId="60" applyNumberFormat="1" applyFont="1" applyFill="1" applyBorder="1" applyAlignment="1" applyProtection="1">
      <alignment horizontal="center" vertical="center" wrapText="1"/>
      <protection hidden="1"/>
    </xf>
    <xf numFmtId="215" fontId="68" fillId="35" borderId="13" xfId="60" applyNumberFormat="1" applyFont="1" applyFill="1" applyBorder="1" applyAlignment="1" applyProtection="1">
      <alignment horizontal="center" vertical="center" wrapText="1"/>
      <protection hidden="1"/>
    </xf>
    <xf numFmtId="215" fontId="68" fillId="35" borderId="10" xfId="60" applyNumberFormat="1" applyFont="1" applyFill="1" applyBorder="1" applyAlignment="1" applyProtection="1">
      <alignment horizontal="center" vertical="center" wrapText="1"/>
      <protection hidden="1"/>
    </xf>
    <xf numFmtId="215" fontId="68" fillId="35" borderId="17" xfId="60" applyNumberFormat="1" applyFont="1" applyFill="1" applyBorder="1" applyAlignment="1" applyProtection="1">
      <alignment horizontal="center" vertical="center" wrapText="1"/>
      <protection hidden="1"/>
    </xf>
    <xf numFmtId="0" fontId="71" fillId="35" borderId="0" xfId="0" applyFont="1" applyFill="1" applyBorder="1" applyAlignment="1" applyProtection="1">
      <alignment horizontal="center" vertical="center" wrapText="1"/>
      <protection hidden="1"/>
    </xf>
    <xf numFmtId="0" fontId="18" fillId="34" borderId="63" xfId="0" applyFont="1" applyFill="1" applyBorder="1" applyAlignment="1">
      <alignment horizontal="center" vertical="center" wrapText="1"/>
    </xf>
    <xf numFmtId="0" fontId="18" fillId="34" borderId="64" xfId="0" applyFont="1" applyFill="1" applyBorder="1" applyAlignment="1">
      <alignment horizontal="center" vertical="center" wrapText="1"/>
    </xf>
    <xf numFmtId="215" fontId="68" fillId="34" borderId="43" xfId="60" applyNumberFormat="1" applyFont="1" applyFill="1" applyBorder="1" applyAlignment="1" applyProtection="1">
      <alignment horizontal="center" vertical="center"/>
      <protection hidden="1"/>
    </xf>
    <xf numFmtId="215" fontId="68" fillId="34" borderId="12" xfId="60" applyNumberFormat="1" applyFont="1" applyFill="1" applyBorder="1" applyAlignment="1" applyProtection="1">
      <alignment horizontal="center" vertical="center"/>
      <protection hidden="1"/>
    </xf>
    <xf numFmtId="215" fontId="68" fillId="34" borderId="50" xfId="60" applyNumberFormat="1" applyFont="1" applyFill="1" applyBorder="1" applyAlignment="1" applyProtection="1">
      <alignment horizontal="center" vertical="center"/>
      <protection hidden="1"/>
    </xf>
    <xf numFmtId="0" fontId="7" fillId="34" borderId="20" xfId="0" applyFont="1" applyFill="1" applyBorder="1" applyAlignment="1" applyProtection="1">
      <alignment horizontal="center" vertical="center"/>
      <protection hidden="1"/>
    </xf>
    <xf numFmtId="0" fontId="7" fillId="34" borderId="51" xfId="0" applyFont="1" applyFill="1" applyBorder="1" applyAlignment="1" applyProtection="1">
      <alignment horizontal="center" vertical="center"/>
      <protection hidden="1"/>
    </xf>
    <xf numFmtId="215" fontId="6" fillId="35" borderId="16" xfId="60" applyNumberFormat="1" applyFont="1" applyFill="1" applyBorder="1" applyAlignment="1" applyProtection="1">
      <alignment horizontal="center" vertical="center" wrapText="1"/>
      <protection hidden="1"/>
    </xf>
    <xf numFmtId="215" fontId="6" fillId="35" borderId="10" xfId="60" applyNumberFormat="1" applyFont="1" applyFill="1" applyBorder="1" applyAlignment="1" applyProtection="1">
      <alignment horizontal="center" vertical="center" wrapText="1"/>
      <protection hidden="1"/>
    </xf>
    <xf numFmtId="215" fontId="6" fillId="35" borderId="17" xfId="60" applyNumberFormat="1" applyFont="1" applyFill="1" applyBorder="1" applyAlignment="1" applyProtection="1">
      <alignment horizontal="center" vertical="center" wrapText="1"/>
      <protection hidden="1"/>
    </xf>
    <xf numFmtId="0" fontId="7" fillId="34" borderId="19" xfId="0" applyFont="1" applyFill="1" applyBorder="1" applyAlignment="1" applyProtection="1">
      <alignment horizontal="center" vertical="center"/>
      <protection hidden="1"/>
    </xf>
    <xf numFmtId="0" fontId="7" fillId="34" borderId="38" xfId="0" applyFont="1" applyFill="1" applyBorder="1" applyAlignment="1" applyProtection="1">
      <alignment horizontal="center" vertical="center"/>
      <protection hidden="1"/>
    </xf>
    <xf numFmtId="0" fontId="7" fillId="34" borderId="27" xfId="0" applyFont="1" applyFill="1" applyBorder="1" applyAlignment="1" applyProtection="1">
      <alignment horizontal="center" vertical="center"/>
      <protection hidden="1"/>
    </xf>
    <xf numFmtId="0" fontId="7" fillId="34" borderId="28" xfId="0" applyFont="1" applyFill="1" applyBorder="1" applyAlignment="1" applyProtection="1">
      <alignment horizontal="center" vertical="center"/>
      <protection hidden="1"/>
    </xf>
    <xf numFmtId="0" fontId="7" fillId="34" borderId="29" xfId="0" applyFont="1" applyFill="1" applyBorder="1" applyAlignment="1" applyProtection="1">
      <alignment horizontal="center" vertical="center"/>
      <protection hidden="1"/>
    </xf>
    <xf numFmtId="0" fontId="7" fillId="34" borderId="65" xfId="0" applyFont="1" applyFill="1" applyBorder="1" applyAlignment="1" applyProtection="1">
      <alignment horizontal="center" vertical="center"/>
      <protection hidden="1"/>
    </xf>
    <xf numFmtId="0" fontId="7" fillId="34" borderId="63" xfId="0" applyFont="1" applyFill="1" applyBorder="1" applyAlignment="1">
      <alignment horizontal="center" vertical="center" wrapText="1"/>
    </xf>
    <xf numFmtId="0" fontId="7" fillId="34" borderId="64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/>
      <protection hidden="1"/>
    </xf>
    <xf numFmtId="0" fontId="7" fillId="34" borderId="26" xfId="0" applyFont="1" applyFill="1" applyBorder="1" applyAlignment="1" applyProtection="1">
      <alignment horizontal="center" vertical="center" wrapText="1"/>
      <protection hidden="1"/>
    </xf>
    <xf numFmtId="0" fontId="7" fillId="34" borderId="14" xfId="0" applyFont="1" applyFill="1" applyBorder="1" applyAlignment="1" applyProtection="1">
      <alignment horizontal="center" vertical="center" wrapText="1"/>
      <protection hidden="1"/>
    </xf>
    <xf numFmtId="0" fontId="7" fillId="34" borderId="61" xfId="0" applyFont="1" applyFill="1" applyBorder="1" applyAlignment="1" applyProtection="1">
      <alignment horizontal="center" vertical="center" wrapText="1"/>
      <protection hidden="1"/>
    </xf>
    <xf numFmtId="0" fontId="7" fillId="34" borderId="62" xfId="0" applyFont="1" applyFill="1" applyBorder="1" applyAlignment="1" applyProtection="1">
      <alignment horizontal="center" vertical="center" wrapText="1"/>
      <protection hidden="1"/>
    </xf>
    <xf numFmtId="0" fontId="7" fillId="34" borderId="22" xfId="0" applyFont="1" applyFill="1" applyBorder="1" applyAlignment="1" applyProtection="1">
      <alignment horizontal="center" vertical="center"/>
      <protection hidden="1"/>
    </xf>
    <xf numFmtId="0" fontId="7" fillId="34" borderId="23" xfId="0" applyFont="1" applyFill="1" applyBorder="1" applyAlignment="1" applyProtection="1">
      <alignment horizontal="center" vertical="center"/>
      <protection hidden="1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7" fillId="0" borderId="11" xfId="0" applyFont="1" applyBorder="1" applyAlignment="1" applyProtection="1">
      <alignment horizontal="center"/>
      <protection hidden="1"/>
    </xf>
    <xf numFmtId="0" fontId="17" fillId="0" borderId="11" xfId="0" applyFont="1" applyBorder="1" applyAlignment="1" applyProtection="1">
      <alignment horizontal="center"/>
      <protection hidden="1"/>
    </xf>
    <xf numFmtId="0" fontId="16" fillId="0" borderId="11" xfId="0" applyFont="1" applyBorder="1" applyAlignment="1" applyProtection="1">
      <alignment horizontal="center"/>
      <protection hidden="1"/>
    </xf>
    <xf numFmtId="0" fontId="16" fillId="0" borderId="66" xfId="0" applyFont="1" applyBorder="1" applyAlignment="1" applyProtection="1">
      <alignment horizontal="center" vertical="top"/>
      <protection hidden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17" fillId="0" borderId="0" xfId="0" applyFont="1" applyBorder="1" applyAlignment="1" applyProtection="1">
      <alignment horizontal="left" vertical="center"/>
      <protection hidden="1"/>
    </xf>
    <xf numFmtId="0" fontId="13" fillId="0" borderId="38" xfId="0" applyFont="1" applyBorder="1" applyAlignment="1" applyProtection="1">
      <alignment horizontal="center" vertical="center" textRotation="90" wrapText="1"/>
      <protection hidden="1"/>
    </xf>
    <xf numFmtId="0" fontId="12" fillId="0" borderId="0" xfId="0" applyFont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3" fillId="0" borderId="38" xfId="0" applyFont="1" applyBorder="1" applyAlignment="1" applyProtection="1">
      <alignment horizontal="center" vertical="center" wrapText="1"/>
      <protection hidden="1"/>
    </xf>
    <xf numFmtId="0" fontId="7" fillId="0" borderId="38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>
      <alignment horizontal="right" vertical="center"/>
    </xf>
    <xf numFmtId="0" fontId="15" fillId="0" borderId="63" xfId="0" applyFont="1" applyBorder="1" applyAlignment="1" applyProtection="1">
      <alignment horizontal="left" vertical="center"/>
      <protection hidden="1"/>
    </xf>
    <xf numFmtId="0" fontId="15" fillId="0" borderId="64" xfId="0" applyFont="1" applyBorder="1" applyAlignment="1" applyProtection="1">
      <alignment horizontal="left" vertical="center"/>
      <protection hidden="1"/>
    </xf>
    <xf numFmtId="0" fontId="15" fillId="0" borderId="63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5" fillId="0" borderId="38" xfId="0" applyFont="1" applyBorder="1" applyAlignment="1">
      <alignment horizontal="center"/>
    </xf>
    <xf numFmtId="0" fontId="17" fillId="0" borderId="0" xfId="0" applyFont="1" applyAlignment="1" applyProtection="1">
      <alignment horizontal="center" vertical="top"/>
      <protection hidden="1"/>
    </xf>
    <xf numFmtId="0" fontId="18" fillId="0" borderId="38" xfId="0" applyFont="1" applyBorder="1" applyAlignment="1" applyProtection="1">
      <alignment horizontal="center" vertical="center" wrapText="1"/>
      <protection hidden="1"/>
    </xf>
    <xf numFmtId="0" fontId="12" fillId="0" borderId="38" xfId="0" applyFont="1" applyBorder="1" applyAlignment="1" applyProtection="1">
      <alignment horizontal="center" vertical="top"/>
      <protection hidden="1"/>
    </xf>
    <xf numFmtId="0" fontId="16" fillId="0" borderId="0" xfId="0" applyFont="1" applyAlignment="1" applyProtection="1">
      <alignment horizontal="right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center"/>
      <protection hidden="1"/>
    </xf>
    <xf numFmtId="0" fontId="9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16" fillId="0" borderId="0" xfId="0" applyFont="1" applyAlignment="1" applyProtection="1">
      <alignment/>
      <protection hidden="1"/>
    </xf>
    <xf numFmtId="0" fontId="12" fillId="0" borderId="63" xfId="0" applyFont="1" applyBorder="1" applyAlignment="1" applyProtection="1">
      <alignment horizontal="center" vertical="top"/>
      <protection hidden="1"/>
    </xf>
    <xf numFmtId="0" fontId="12" fillId="0" borderId="67" xfId="0" applyFont="1" applyBorder="1" applyAlignment="1" applyProtection="1">
      <alignment horizontal="center" vertical="top"/>
      <protection hidden="1"/>
    </xf>
    <xf numFmtId="0" fontId="12" fillId="0" borderId="64" xfId="0" applyFont="1" applyBorder="1" applyAlignment="1" applyProtection="1">
      <alignment horizontal="center" vertical="top"/>
      <protection hidden="1"/>
    </xf>
    <xf numFmtId="0" fontId="13" fillId="0" borderId="63" xfId="0" applyFont="1" applyBorder="1" applyAlignment="1" applyProtection="1">
      <alignment horizontal="center" vertical="center" wrapText="1"/>
      <protection hidden="1"/>
    </xf>
    <xf numFmtId="0" fontId="13" fillId="0" borderId="67" xfId="0" applyFont="1" applyBorder="1" applyAlignment="1" applyProtection="1">
      <alignment horizontal="center" vertical="center" wrapText="1"/>
      <protection hidden="1"/>
    </xf>
    <xf numFmtId="0" fontId="13" fillId="0" borderId="64" xfId="0" applyFont="1" applyBorder="1" applyAlignment="1" applyProtection="1">
      <alignment horizontal="center" vertical="center" wrapText="1"/>
      <protection hidden="1"/>
    </xf>
    <xf numFmtId="0" fontId="9" fillId="0" borderId="65" xfId="0" applyFont="1" applyBorder="1" applyAlignment="1" applyProtection="1">
      <alignment/>
      <protection hidden="1"/>
    </xf>
    <xf numFmtId="0" fontId="11" fillId="0" borderId="38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0" fillId="0" borderId="11" xfId="0" applyFont="1" applyBorder="1" applyAlignment="1" applyProtection="1">
      <alignment horizontal="center"/>
      <protection hidden="1"/>
    </xf>
    <xf numFmtId="0" fontId="10" fillId="0" borderId="11" xfId="0" applyFont="1" applyBorder="1" applyAlignment="1" applyProtection="1">
      <alignment horizontal="center"/>
      <protection hidden="1"/>
    </xf>
    <xf numFmtId="0" fontId="17" fillId="0" borderId="11" xfId="0" applyFont="1" applyBorder="1" applyAlignment="1" applyProtection="1">
      <alignment horizontal="right"/>
      <protection hidden="1"/>
    </xf>
    <xf numFmtId="0" fontId="30" fillId="0" borderId="63" xfId="0" applyFont="1" applyBorder="1" applyAlignment="1" applyProtection="1">
      <alignment horizontal="left" vertical="center"/>
      <protection hidden="1"/>
    </xf>
    <xf numFmtId="0" fontId="30" fillId="0" borderId="64" xfId="0" applyFont="1" applyBorder="1" applyAlignment="1" applyProtection="1">
      <alignment horizontal="left" vertical="center"/>
      <protection hidden="1"/>
    </xf>
    <xf numFmtId="215" fontId="72" fillId="34" borderId="13" xfId="60" applyNumberFormat="1" applyFont="1" applyFill="1" applyBorder="1" applyAlignment="1" applyProtection="1">
      <alignment horizontal="center" vertical="center" wrapText="1"/>
      <protection hidden="1"/>
    </xf>
    <xf numFmtId="215" fontId="72" fillId="34" borderId="10" xfId="60" applyNumberFormat="1" applyFont="1" applyFill="1" applyBorder="1" applyAlignment="1" applyProtection="1">
      <alignment horizontal="center" vertical="center" wrapText="1"/>
      <protection hidden="1"/>
    </xf>
    <xf numFmtId="215" fontId="72" fillId="34" borderId="18" xfId="60" applyNumberFormat="1" applyFont="1" applyFill="1" applyBorder="1" applyAlignment="1" applyProtection="1">
      <alignment horizontal="center" vertical="center" wrapText="1"/>
      <protection hidden="1"/>
    </xf>
    <xf numFmtId="0" fontId="13" fillId="0" borderId="68" xfId="0" applyFont="1" applyBorder="1" applyAlignment="1" applyProtection="1">
      <alignment horizontal="center" vertical="center" textRotation="90" wrapText="1"/>
      <protection hidden="1"/>
    </xf>
    <xf numFmtId="0" fontId="13" fillId="0" borderId="32" xfId="0" applyFont="1" applyBorder="1" applyAlignment="1" applyProtection="1">
      <alignment horizontal="center" vertical="center" textRotation="90" wrapText="1"/>
      <protection hidden="1"/>
    </xf>
    <xf numFmtId="0" fontId="13" fillId="0" borderId="69" xfId="0" applyFont="1" applyBorder="1" applyAlignment="1" applyProtection="1">
      <alignment horizontal="center" vertical="center" wrapText="1"/>
      <protection hidden="1"/>
    </xf>
    <xf numFmtId="0" fontId="13" fillId="0" borderId="65" xfId="0" applyFont="1" applyBorder="1" applyAlignment="1" applyProtection="1">
      <alignment horizontal="center" vertical="center" wrapText="1"/>
      <protection hidden="1"/>
    </xf>
    <xf numFmtId="0" fontId="13" fillId="0" borderId="70" xfId="0" applyFont="1" applyBorder="1" applyAlignment="1" applyProtection="1">
      <alignment horizontal="center" vertical="center" wrapText="1"/>
      <protection hidden="1"/>
    </xf>
    <xf numFmtId="0" fontId="13" fillId="0" borderId="71" xfId="0" applyFont="1" applyBorder="1" applyAlignment="1" applyProtection="1">
      <alignment horizontal="center" vertical="center" wrapText="1"/>
      <protection hidden="1"/>
    </xf>
    <xf numFmtId="0" fontId="13" fillId="0" borderId="55" xfId="0" applyFont="1" applyBorder="1" applyAlignment="1" applyProtection="1">
      <alignment horizontal="center" vertical="center" wrapText="1"/>
      <protection hidden="1"/>
    </xf>
    <xf numFmtId="0" fontId="13" fillId="0" borderId="72" xfId="0" applyFont="1" applyBorder="1" applyAlignment="1" applyProtection="1">
      <alignment horizontal="center" vertical="center" wrapText="1"/>
      <protection hidden="1"/>
    </xf>
    <xf numFmtId="0" fontId="14" fillId="0" borderId="6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7" fillId="0" borderId="68" xfId="0" applyFont="1" applyBorder="1" applyAlignment="1" applyProtection="1">
      <alignment horizontal="center" vertical="center" wrapText="1"/>
      <protection hidden="1"/>
    </xf>
    <xf numFmtId="0" fontId="7" fillId="0" borderId="32" xfId="0" applyFont="1" applyBorder="1" applyAlignment="1" applyProtection="1">
      <alignment horizontal="center" vertical="center" wrapText="1"/>
      <protection hidden="1"/>
    </xf>
    <xf numFmtId="0" fontId="15" fillId="0" borderId="38" xfId="0" applyFont="1" applyBorder="1" applyAlignment="1" applyProtection="1">
      <alignment horizontal="left" vertical="center"/>
      <protection hidden="1"/>
    </xf>
    <xf numFmtId="0" fontId="21" fillId="0" borderId="0" xfId="0" applyFont="1" applyBorder="1" applyAlignment="1">
      <alignment horizontal="center" vertical="center"/>
    </xf>
    <xf numFmtId="0" fontId="13" fillId="0" borderId="38" xfId="0" applyFont="1" applyBorder="1" applyAlignment="1" applyProtection="1">
      <alignment horizontal="center" textRotation="90" wrapText="1"/>
      <protection hidden="1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textRotation="90" wrapText="1"/>
      <protection hidden="1"/>
    </xf>
    <xf numFmtId="0" fontId="15" fillId="0" borderId="10" xfId="0" applyFont="1" applyBorder="1" applyAlignment="1" applyProtection="1">
      <alignment horizontal="left" vertical="center"/>
      <protection hidden="1"/>
    </xf>
    <xf numFmtId="0" fontId="15" fillId="0" borderId="10" xfId="0" applyFont="1" applyBorder="1" applyAlignment="1">
      <alignment horizontal="center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top"/>
      <protection hidden="1"/>
    </xf>
    <xf numFmtId="0" fontId="15" fillId="0" borderId="18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610100" y="9944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210175" y="9944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210175" y="9944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610100" y="9944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210175" y="9944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210175" y="9944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610100" y="9944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210175" y="9944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210175" y="9944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610100" y="9944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210175" y="9944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210175" y="9944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3105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3105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3105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3105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3105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3105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3105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3105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3105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3105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3105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3105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31813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31813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31813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31813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31813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31813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31813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31813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31813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31813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31813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95750" y="31813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31813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31813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31813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31813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31813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31813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31813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31813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31813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31813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31813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31813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38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991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724400" y="9477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372100" y="9477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372100" y="9477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724400" y="9477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372100" y="9477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372100" y="9477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724400" y="9477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372100" y="9477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372100" y="9477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724400" y="9477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372100" y="9477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372100" y="9477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pic>
      <xdr:nvPicPr>
        <xdr:cNvPr id="5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724400" y="983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pic>
      <xdr:nvPicPr>
        <xdr:cNvPr id="5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372100" y="983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pic>
      <xdr:nvPicPr>
        <xdr:cNvPr id="5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372100" y="983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pic>
      <xdr:nvPicPr>
        <xdr:cNvPr id="5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724400" y="983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pic>
      <xdr:nvPicPr>
        <xdr:cNvPr id="5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372100" y="983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pic>
      <xdr:nvPicPr>
        <xdr:cNvPr id="6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372100" y="983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pic>
      <xdr:nvPicPr>
        <xdr:cNvPr id="6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724400" y="983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pic>
      <xdr:nvPicPr>
        <xdr:cNvPr id="6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372100" y="983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pic>
      <xdr:nvPicPr>
        <xdr:cNvPr id="6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372100" y="983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pic>
      <xdr:nvPicPr>
        <xdr:cNvPr id="6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724400" y="983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pic>
      <xdr:nvPicPr>
        <xdr:cNvPr id="6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372100" y="983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pic>
      <xdr:nvPicPr>
        <xdr:cNvPr id="6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372100" y="983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31908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31908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31908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31908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31908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31908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31908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31908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31908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31908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31908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31908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31146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31146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31146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31146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31146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31146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31146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31146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31146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31146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31146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62425" y="31146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30289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30289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30289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30289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30289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30289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30289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30289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30289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30289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30289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30289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31718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31718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31718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31718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31718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31718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31718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31718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31718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31718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31718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52900" y="31718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48150" y="31718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48150" y="31718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48150" y="31718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48150" y="31718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48150" y="31718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48150" y="31718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48150" y="31718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48150" y="31718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48150" y="31718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48150" y="31718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48150" y="31718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48150" y="31718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48150" y="31718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48150" y="31718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48150" y="31718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6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48150" y="31718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7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48150" y="31718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8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48150" y="31718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9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48150" y="31718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0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48150" y="31718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1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48150" y="31718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2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48150" y="31718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3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48150" y="31718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4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48150" y="31718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30956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30956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30956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30956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30956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30956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30956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30956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30956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30956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30956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43375" y="30956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31242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31242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31242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31242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31242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31242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31242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31242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31242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31242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31242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31242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AQ34"/>
  <sheetViews>
    <sheetView tabSelected="1" view="pageBreakPreview" zoomScale="85" zoomScaleNormal="85" zoomScaleSheetLayoutView="85" zoomScalePageLayoutView="0" workbookViewId="0" topLeftCell="A6">
      <selection activeCell="AM9" sqref="AM9"/>
    </sheetView>
  </sheetViews>
  <sheetFormatPr defaultColWidth="9.140625" defaultRowHeight="12.75"/>
  <cols>
    <col min="1" max="1" width="4.140625" style="1" customWidth="1"/>
    <col min="2" max="2" width="27.28125" style="1" customWidth="1"/>
    <col min="3" max="3" width="13.7109375" style="1" customWidth="1"/>
    <col min="4" max="4" width="4.57421875" style="1" customWidth="1"/>
    <col min="5" max="5" width="5.140625" style="1" customWidth="1"/>
    <col min="6" max="6" width="5.00390625" style="1" customWidth="1"/>
    <col min="7" max="7" width="4.7109375" style="1" customWidth="1"/>
    <col min="8" max="8" width="4.57421875" style="15" customWidth="1"/>
    <col min="9" max="9" width="4.28125" style="15" customWidth="1"/>
    <col min="10" max="10" width="4.7109375" style="15" customWidth="1"/>
    <col min="11" max="11" width="4.57421875" style="15" customWidth="1"/>
    <col min="12" max="12" width="4.140625" style="33" customWidth="1"/>
    <col min="13" max="13" width="4.421875" style="33" customWidth="1"/>
    <col min="14" max="14" width="4.28125" style="33" customWidth="1"/>
    <col min="15" max="15" width="4.57421875" style="33" customWidth="1"/>
    <col min="16" max="16" width="4.57421875" style="15" customWidth="1"/>
    <col min="17" max="17" width="4.28125" style="15" customWidth="1"/>
    <col min="18" max="18" width="4.140625" style="15" customWidth="1"/>
    <col min="19" max="19" width="4.7109375" style="15" customWidth="1"/>
    <col min="20" max="20" width="4.140625" style="1" customWidth="1"/>
    <col min="21" max="22" width="4.28125" style="1" customWidth="1"/>
    <col min="23" max="23" width="4.57421875" style="1" customWidth="1"/>
    <col min="24" max="26" width="4.421875" style="15" customWidth="1"/>
    <col min="27" max="27" width="4.7109375" style="15" customWidth="1"/>
    <col min="28" max="28" width="4.57421875" style="1" customWidth="1"/>
    <col min="29" max="29" width="5.00390625" style="1" customWidth="1"/>
    <col min="30" max="31" width="4.421875" style="1" customWidth="1"/>
    <col min="32" max="32" width="4.7109375" style="15" customWidth="1"/>
    <col min="33" max="33" width="4.28125" style="15" customWidth="1"/>
    <col min="34" max="34" width="4.140625" style="15" customWidth="1"/>
    <col min="35" max="35" width="4.57421875" style="15" customWidth="1"/>
    <col min="36" max="36" width="4.28125" style="15" customWidth="1"/>
    <col min="37" max="37" width="4.421875" style="15" customWidth="1"/>
    <col min="38" max="38" width="4.28125" style="15" customWidth="1"/>
    <col min="39" max="39" width="4.7109375" style="15" customWidth="1"/>
    <col min="40" max="43" width="3.421875" style="15" hidden="1" customWidth="1"/>
    <col min="44" max="16384" width="9.140625" style="1" customWidth="1"/>
  </cols>
  <sheetData>
    <row r="1" spans="1:43" s="2" customFormat="1" ht="39" customHeight="1">
      <c r="A1" s="231" t="s">
        <v>167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</row>
    <row r="2" spans="1:43" s="3" customFormat="1" ht="7.5" customHeight="1" thickBo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</row>
    <row r="3" spans="1:43" ht="13.5" customHeight="1" thickBot="1">
      <c r="A3" s="211" t="s">
        <v>0</v>
      </c>
      <c r="B3" s="211" t="s">
        <v>41</v>
      </c>
      <c r="C3" s="128"/>
      <c r="D3" s="200" t="s">
        <v>168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1"/>
    </row>
    <row r="4" spans="1:43" ht="13.5" customHeight="1">
      <c r="A4" s="212"/>
      <c r="B4" s="212"/>
      <c r="C4" s="211" t="s">
        <v>33</v>
      </c>
      <c r="D4" s="208"/>
      <c r="E4" s="209"/>
      <c r="F4" s="209"/>
      <c r="G4" s="210"/>
      <c r="H4" s="217"/>
      <c r="I4" s="209"/>
      <c r="J4" s="209"/>
      <c r="K4" s="218"/>
      <c r="L4" s="205"/>
      <c r="M4" s="206"/>
      <c r="N4" s="206"/>
      <c r="O4" s="207"/>
      <c r="P4" s="205"/>
      <c r="Q4" s="206"/>
      <c r="R4" s="206"/>
      <c r="S4" s="207"/>
      <c r="T4" s="206"/>
      <c r="U4" s="206"/>
      <c r="V4" s="206"/>
      <c r="W4" s="206"/>
      <c r="X4" s="205"/>
      <c r="Y4" s="206"/>
      <c r="Z4" s="206"/>
      <c r="AA4" s="207"/>
      <c r="AB4" s="206"/>
      <c r="AC4" s="206"/>
      <c r="AD4" s="206"/>
      <c r="AE4" s="206"/>
      <c r="AF4" s="205"/>
      <c r="AG4" s="206"/>
      <c r="AH4" s="206"/>
      <c r="AI4" s="207"/>
      <c r="AJ4" s="206"/>
      <c r="AK4" s="206"/>
      <c r="AL4" s="206"/>
      <c r="AM4" s="207"/>
      <c r="AN4" s="205"/>
      <c r="AO4" s="206"/>
      <c r="AP4" s="206"/>
      <c r="AQ4" s="207"/>
    </row>
    <row r="5" spans="1:43" s="4" customFormat="1" ht="43.5" customHeight="1">
      <c r="A5" s="212"/>
      <c r="B5" s="212"/>
      <c r="C5" s="212"/>
      <c r="D5" s="202" t="s">
        <v>170</v>
      </c>
      <c r="E5" s="203"/>
      <c r="F5" s="203"/>
      <c r="G5" s="204"/>
      <c r="H5" s="202" t="s">
        <v>171</v>
      </c>
      <c r="I5" s="203"/>
      <c r="J5" s="203"/>
      <c r="K5" s="204"/>
      <c r="L5" s="202" t="s">
        <v>173</v>
      </c>
      <c r="M5" s="203"/>
      <c r="N5" s="203"/>
      <c r="O5" s="204"/>
      <c r="P5" s="202" t="s">
        <v>176</v>
      </c>
      <c r="Q5" s="203"/>
      <c r="R5" s="203"/>
      <c r="S5" s="204"/>
      <c r="T5" s="202" t="s">
        <v>179</v>
      </c>
      <c r="U5" s="203"/>
      <c r="V5" s="203"/>
      <c r="W5" s="204"/>
      <c r="X5" s="202" t="s">
        <v>182</v>
      </c>
      <c r="Y5" s="203"/>
      <c r="Z5" s="203"/>
      <c r="AA5" s="204"/>
      <c r="AB5" s="202" t="s">
        <v>183</v>
      </c>
      <c r="AC5" s="203"/>
      <c r="AD5" s="203"/>
      <c r="AE5" s="204"/>
      <c r="AF5" s="202" t="s">
        <v>186</v>
      </c>
      <c r="AG5" s="203"/>
      <c r="AH5" s="203"/>
      <c r="AI5" s="204"/>
      <c r="AJ5" s="225" t="s">
        <v>188</v>
      </c>
      <c r="AK5" s="226"/>
      <c r="AL5" s="226"/>
      <c r="AM5" s="227"/>
      <c r="AN5" s="203"/>
      <c r="AO5" s="203"/>
      <c r="AP5" s="203"/>
      <c r="AQ5" s="204"/>
    </row>
    <row r="6" spans="1:43" s="4" customFormat="1" ht="21.75" customHeight="1">
      <c r="A6" s="212"/>
      <c r="B6" s="212"/>
      <c r="C6" s="212"/>
      <c r="D6" s="221" t="s">
        <v>122</v>
      </c>
      <c r="E6" s="222"/>
      <c r="F6" s="222"/>
      <c r="G6" s="223"/>
      <c r="H6" s="219" t="s">
        <v>172</v>
      </c>
      <c r="I6" s="215"/>
      <c r="J6" s="215"/>
      <c r="K6" s="220"/>
      <c r="L6" s="214" t="s">
        <v>174</v>
      </c>
      <c r="M6" s="215"/>
      <c r="N6" s="215"/>
      <c r="O6" s="216"/>
      <c r="P6" s="214" t="s">
        <v>177</v>
      </c>
      <c r="Q6" s="215"/>
      <c r="R6" s="215"/>
      <c r="S6" s="216"/>
      <c r="T6" s="219" t="s">
        <v>180</v>
      </c>
      <c r="U6" s="215"/>
      <c r="V6" s="215"/>
      <c r="W6" s="220"/>
      <c r="X6" s="214" t="s">
        <v>101</v>
      </c>
      <c r="Y6" s="215"/>
      <c r="Z6" s="215"/>
      <c r="AA6" s="216"/>
      <c r="AB6" s="234" t="s">
        <v>184</v>
      </c>
      <c r="AC6" s="235"/>
      <c r="AD6" s="235"/>
      <c r="AE6" s="236"/>
      <c r="AF6" s="214" t="s">
        <v>187</v>
      </c>
      <c r="AG6" s="215"/>
      <c r="AH6" s="215"/>
      <c r="AI6" s="216"/>
      <c r="AJ6" s="228" t="s">
        <v>189</v>
      </c>
      <c r="AK6" s="229"/>
      <c r="AL6" s="229"/>
      <c r="AM6" s="230"/>
      <c r="AN6" s="219"/>
      <c r="AO6" s="215"/>
      <c r="AP6" s="215"/>
      <c r="AQ6" s="216"/>
    </row>
    <row r="7" spans="1:43" ht="22.5" customHeight="1">
      <c r="A7" s="212"/>
      <c r="B7" s="212"/>
      <c r="C7" s="212"/>
      <c r="D7" s="221" t="s">
        <v>122</v>
      </c>
      <c r="E7" s="222"/>
      <c r="F7" s="222"/>
      <c r="G7" s="223"/>
      <c r="H7" s="219" t="s">
        <v>190</v>
      </c>
      <c r="I7" s="215"/>
      <c r="J7" s="215"/>
      <c r="K7" s="220"/>
      <c r="L7" s="214" t="s">
        <v>175</v>
      </c>
      <c r="M7" s="215"/>
      <c r="N7" s="215"/>
      <c r="O7" s="216"/>
      <c r="P7" s="214" t="s">
        <v>178</v>
      </c>
      <c r="Q7" s="215"/>
      <c r="R7" s="215"/>
      <c r="S7" s="216"/>
      <c r="T7" s="219" t="s">
        <v>181</v>
      </c>
      <c r="U7" s="215"/>
      <c r="V7" s="215"/>
      <c r="W7" s="220"/>
      <c r="X7" s="214" t="s">
        <v>101</v>
      </c>
      <c r="Y7" s="215"/>
      <c r="Z7" s="215"/>
      <c r="AA7" s="216"/>
      <c r="AB7" s="219" t="s">
        <v>185</v>
      </c>
      <c r="AC7" s="215"/>
      <c r="AD7" s="215"/>
      <c r="AE7" s="220"/>
      <c r="AF7" s="214" t="s">
        <v>187</v>
      </c>
      <c r="AG7" s="215"/>
      <c r="AH7" s="215"/>
      <c r="AI7" s="216"/>
      <c r="AJ7" s="228"/>
      <c r="AK7" s="229"/>
      <c r="AL7" s="229"/>
      <c r="AM7" s="230"/>
      <c r="AN7" s="219"/>
      <c r="AO7" s="215"/>
      <c r="AP7" s="215"/>
      <c r="AQ7" s="216"/>
    </row>
    <row r="8" spans="1:43" ht="34.5" customHeight="1" thickBot="1">
      <c r="A8" s="213"/>
      <c r="B8" s="213"/>
      <c r="C8" s="224"/>
      <c r="D8" s="129" t="s">
        <v>2</v>
      </c>
      <c r="E8" s="130" t="s">
        <v>4</v>
      </c>
      <c r="F8" s="130" t="s">
        <v>34</v>
      </c>
      <c r="G8" s="131" t="s">
        <v>4</v>
      </c>
      <c r="H8" s="129" t="s">
        <v>2</v>
      </c>
      <c r="I8" s="130" t="s">
        <v>4</v>
      </c>
      <c r="J8" s="130" t="s">
        <v>34</v>
      </c>
      <c r="K8" s="132" t="s">
        <v>4</v>
      </c>
      <c r="L8" s="129" t="s">
        <v>2</v>
      </c>
      <c r="M8" s="130" t="s">
        <v>4</v>
      </c>
      <c r="N8" s="130" t="s">
        <v>34</v>
      </c>
      <c r="O8" s="131" t="s">
        <v>4</v>
      </c>
      <c r="P8" s="129" t="s">
        <v>2</v>
      </c>
      <c r="Q8" s="130" t="s">
        <v>4</v>
      </c>
      <c r="R8" s="130" t="s">
        <v>34</v>
      </c>
      <c r="S8" s="131" t="s">
        <v>4</v>
      </c>
      <c r="T8" s="129" t="s">
        <v>2</v>
      </c>
      <c r="U8" s="130" t="s">
        <v>4</v>
      </c>
      <c r="V8" s="130" t="s">
        <v>34</v>
      </c>
      <c r="W8" s="132" t="s">
        <v>4</v>
      </c>
      <c r="X8" s="129" t="s">
        <v>2</v>
      </c>
      <c r="Y8" s="130" t="s">
        <v>4</v>
      </c>
      <c r="Z8" s="130" t="s">
        <v>34</v>
      </c>
      <c r="AA8" s="131" t="s">
        <v>4</v>
      </c>
      <c r="AB8" s="129" t="s">
        <v>2</v>
      </c>
      <c r="AC8" s="130" t="s">
        <v>4</v>
      </c>
      <c r="AD8" s="130" t="s">
        <v>34</v>
      </c>
      <c r="AE8" s="132" t="s">
        <v>4</v>
      </c>
      <c r="AF8" s="129" t="s">
        <v>2</v>
      </c>
      <c r="AG8" s="130" t="s">
        <v>4</v>
      </c>
      <c r="AH8" s="130" t="s">
        <v>34</v>
      </c>
      <c r="AI8" s="131" t="s">
        <v>4</v>
      </c>
      <c r="AJ8" s="178" t="s">
        <v>2</v>
      </c>
      <c r="AK8" s="179" t="s">
        <v>4</v>
      </c>
      <c r="AL8" s="179" t="s">
        <v>34</v>
      </c>
      <c r="AM8" s="180" t="s">
        <v>4</v>
      </c>
      <c r="AN8" s="129" t="s">
        <v>2</v>
      </c>
      <c r="AO8" s="130" t="s">
        <v>4</v>
      </c>
      <c r="AP8" s="130" t="s">
        <v>34</v>
      </c>
      <c r="AQ8" s="131" t="s">
        <v>4</v>
      </c>
    </row>
    <row r="9" spans="1:43" ht="30" customHeight="1">
      <c r="A9" s="80">
        <v>1</v>
      </c>
      <c r="B9" s="152" t="s">
        <v>100</v>
      </c>
      <c r="C9" s="93" t="s">
        <v>127</v>
      </c>
      <c r="D9" s="173">
        <v>9</v>
      </c>
      <c r="E9" s="95"/>
      <c r="F9" s="96">
        <v>11</v>
      </c>
      <c r="G9" s="97"/>
      <c r="H9" s="94">
        <v>6</v>
      </c>
      <c r="I9" s="95"/>
      <c r="J9" s="96">
        <v>8</v>
      </c>
      <c r="K9" s="97"/>
      <c r="L9" s="98">
        <v>5</v>
      </c>
      <c r="M9" s="95">
        <v>9</v>
      </c>
      <c r="N9" s="96">
        <v>8</v>
      </c>
      <c r="O9" s="99">
        <v>7</v>
      </c>
      <c r="P9" s="94">
        <v>6</v>
      </c>
      <c r="Q9" s="95">
        <v>6</v>
      </c>
      <c r="R9" s="96">
        <v>8</v>
      </c>
      <c r="S9" s="97">
        <v>4</v>
      </c>
      <c r="T9" s="125">
        <v>8</v>
      </c>
      <c r="U9" s="95">
        <v>6</v>
      </c>
      <c r="V9" s="95">
        <v>10</v>
      </c>
      <c r="W9" s="99"/>
      <c r="X9" s="94">
        <v>4</v>
      </c>
      <c r="Y9" s="95">
        <v>3</v>
      </c>
      <c r="Z9" s="96">
        <v>7</v>
      </c>
      <c r="AA9" s="97">
        <v>6</v>
      </c>
      <c r="AB9" s="98">
        <v>8</v>
      </c>
      <c r="AC9" s="95"/>
      <c r="AD9" s="96">
        <v>8</v>
      </c>
      <c r="AE9" s="99"/>
      <c r="AF9" s="94">
        <v>9</v>
      </c>
      <c r="AG9" s="95"/>
      <c r="AH9" s="96">
        <v>7</v>
      </c>
      <c r="AI9" s="97"/>
      <c r="AJ9" s="181">
        <v>10</v>
      </c>
      <c r="AK9" s="182"/>
      <c r="AL9" s="183">
        <v>10</v>
      </c>
      <c r="AM9" s="184">
        <v>5</v>
      </c>
      <c r="AN9" s="98"/>
      <c r="AO9" s="95"/>
      <c r="AP9" s="96"/>
      <c r="AQ9" s="97"/>
    </row>
    <row r="10" spans="1:43" ht="28.5" customHeight="1">
      <c r="A10" s="37">
        <v>2</v>
      </c>
      <c r="B10" s="153" t="s">
        <v>84</v>
      </c>
      <c r="C10" s="79" t="s">
        <v>128</v>
      </c>
      <c r="D10" s="175">
        <v>10</v>
      </c>
      <c r="E10" s="39"/>
      <c r="F10" s="37">
        <v>12</v>
      </c>
      <c r="G10" s="82"/>
      <c r="H10" s="81">
        <v>3</v>
      </c>
      <c r="I10" s="39">
        <v>10</v>
      </c>
      <c r="J10" s="37">
        <v>3</v>
      </c>
      <c r="K10" s="82"/>
      <c r="L10" s="78">
        <v>4</v>
      </c>
      <c r="M10" s="39">
        <v>10</v>
      </c>
      <c r="N10" s="37">
        <v>7</v>
      </c>
      <c r="O10" s="83">
        <v>8</v>
      </c>
      <c r="P10" s="81">
        <v>12</v>
      </c>
      <c r="Q10" s="39"/>
      <c r="R10" s="37">
        <v>7</v>
      </c>
      <c r="S10" s="82">
        <v>1</v>
      </c>
      <c r="T10" s="126">
        <v>8</v>
      </c>
      <c r="U10" s="39">
        <v>3</v>
      </c>
      <c r="V10" s="39">
        <v>10</v>
      </c>
      <c r="W10" s="83"/>
      <c r="X10" s="81">
        <v>5</v>
      </c>
      <c r="Y10" s="39">
        <v>10</v>
      </c>
      <c r="Z10" s="37">
        <v>10</v>
      </c>
      <c r="AA10" s="82">
        <v>2</v>
      </c>
      <c r="AB10" s="78">
        <v>15</v>
      </c>
      <c r="AC10" s="39"/>
      <c r="AD10" s="37">
        <v>14</v>
      </c>
      <c r="AE10" s="83"/>
      <c r="AF10" s="81">
        <v>11</v>
      </c>
      <c r="AG10" s="39"/>
      <c r="AH10" s="37">
        <v>9</v>
      </c>
      <c r="AI10" s="82"/>
      <c r="AJ10" s="181">
        <v>15</v>
      </c>
      <c r="AK10" s="182"/>
      <c r="AL10" s="183">
        <v>15</v>
      </c>
      <c r="AM10" s="184"/>
      <c r="AN10" s="78"/>
      <c r="AO10" s="39"/>
      <c r="AP10" s="37"/>
      <c r="AQ10" s="82"/>
    </row>
    <row r="11" spans="1:43" ht="26.25" customHeight="1">
      <c r="A11" s="37">
        <v>3</v>
      </c>
      <c r="B11" s="153" t="s">
        <v>85</v>
      </c>
      <c r="C11" s="79" t="s">
        <v>129</v>
      </c>
      <c r="D11" s="175">
        <v>10</v>
      </c>
      <c r="E11" s="39"/>
      <c r="F11" s="37">
        <v>12</v>
      </c>
      <c r="G11" s="82"/>
      <c r="H11" s="81">
        <v>6</v>
      </c>
      <c r="I11" s="39">
        <v>9</v>
      </c>
      <c r="J11" s="37">
        <v>4</v>
      </c>
      <c r="K11" s="82"/>
      <c r="L11" s="78">
        <v>5</v>
      </c>
      <c r="M11" s="39">
        <v>11</v>
      </c>
      <c r="N11" s="37">
        <v>10</v>
      </c>
      <c r="O11" s="83">
        <v>5</v>
      </c>
      <c r="P11" s="81">
        <v>10</v>
      </c>
      <c r="Q11" s="39">
        <v>5</v>
      </c>
      <c r="R11" s="37">
        <v>9</v>
      </c>
      <c r="S11" s="82">
        <v>6</v>
      </c>
      <c r="T11" s="126">
        <v>10</v>
      </c>
      <c r="U11" s="39">
        <v>4</v>
      </c>
      <c r="V11" s="39">
        <v>11</v>
      </c>
      <c r="W11" s="83"/>
      <c r="X11" s="81">
        <v>4</v>
      </c>
      <c r="Y11" s="39">
        <v>12</v>
      </c>
      <c r="Z11" s="37">
        <v>10</v>
      </c>
      <c r="AA11" s="82">
        <v>5</v>
      </c>
      <c r="AB11" s="78">
        <v>16</v>
      </c>
      <c r="AC11" s="39"/>
      <c r="AD11" s="37">
        <v>15</v>
      </c>
      <c r="AE11" s="83"/>
      <c r="AF11" s="81">
        <v>15</v>
      </c>
      <c r="AG11" s="39"/>
      <c r="AH11" s="37">
        <v>13</v>
      </c>
      <c r="AI11" s="82"/>
      <c r="AJ11" s="181">
        <v>15</v>
      </c>
      <c r="AK11" s="182"/>
      <c r="AL11" s="183">
        <v>15</v>
      </c>
      <c r="AM11" s="184"/>
      <c r="AN11" s="78"/>
      <c r="AO11" s="39"/>
      <c r="AP11" s="37"/>
      <c r="AQ11" s="82"/>
    </row>
    <row r="12" spans="1:43" ht="26.25" customHeight="1">
      <c r="A12" s="37">
        <v>4</v>
      </c>
      <c r="B12" s="153" t="s">
        <v>86</v>
      </c>
      <c r="C12" s="79" t="s">
        <v>130</v>
      </c>
      <c r="D12" s="175">
        <v>9</v>
      </c>
      <c r="E12" s="39"/>
      <c r="F12" s="37">
        <v>12</v>
      </c>
      <c r="G12" s="82"/>
      <c r="H12" s="81">
        <v>6</v>
      </c>
      <c r="I12" s="39">
        <v>7</v>
      </c>
      <c r="J12" s="37">
        <v>6</v>
      </c>
      <c r="K12" s="82"/>
      <c r="L12" s="78">
        <v>5</v>
      </c>
      <c r="M12" s="39">
        <v>9</v>
      </c>
      <c r="N12" s="37">
        <v>10</v>
      </c>
      <c r="O12" s="83">
        <v>5</v>
      </c>
      <c r="P12" s="81">
        <v>13</v>
      </c>
      <c r="Q12" s="39"/>
      <c r="R12" s="37">
        <v>10</v>
      </c>
      <c r="S12" s="82">
        <v>2</v>
      </c>
      <c r="T12" s="126">
        <v>12</v>
      </c>
      <c r="U12" s="39">
        <v>2</v>
      </c>
      <c r="V12" s="39">
        <v>12</v>
      </c>
      <c r="W12" s="83"/>
      <c r="X12" s="81">
        <v>5</v>
      </c>
      <c r="Y12" s="39">
        <v>12</v>
      </c>
      <c r="Z12" s="37">
        <v>8</v>
      </c>
      <c r="AA12" s="82">
        <v>8</v>
      </c>
      <c r="AB12" s="78">
        <v>13</v>
      </c>
      <c r="AC12" s="39"/>
      <c r="AD12" s="37">
        <v>13</v>
      </c>
      <c r="AE12" s="83"/>
      <c r="AF12" s="81">
        <v>14</v>
      </c>
      <c r="AG12" s="39"/>
      <c r="AH12" s="37">
        <v>12</v>
      </c>
      <c r="AI12" s="82"/>
      <c r="AJ12" s="181">
        <v>13</v>
      </c>
      <c r="AK12" s="182"/>
      <c r="AL12" s="183">
        <v>13</v>
      </c>
      <c r="AM12" s="184"/>
      <c r="AN12" s="78"/>
      <c r="AO12" s="39"/>
      <c r="AP12" s="37"/>
      <c r="AQ12" s="82"/>
    </row>
    <row r="13" spans="1:43" ht="26.25" customHeight="1">
      <c r="A13" s="37">
        <v>5</v>
      </c>
      <c r="B13" s="153" t="s">
        <v>87</v>
      </c>
      <c r="C13" s="79" t="s">
        <v>107</v>
      </c>
      <c r="D13" s="175">
        <v>9</v>
      </c>
      <c r="E13" s="39"/>
      <c r="F13" s="37">
        <v>12</v>
      </c>
      <c r="G13" s="82"/>
      <c r="H13" s="81">
        <v>6</v>
      </c>
      <c r="I13" s="39"/>
      <c r="J13" s="37">
        <v>6</v>
      </c>
      <c r="K13" s="82"/>
      <c r="L13" s="78">
        <v>5</v>
      </c>
      <c r="M13" s="39">
        <v>11</v>
      </c>
      <c r="N13" s="37">
        <v>8</v>
      </c>
      <c r="O13" s="83">
        <v>8</v>
      </c>
      <c r="P13" s="81">
        <v>10</v>
      </c>
      <c r="Q13" s="39">
        <v>2</v>
      </c>
      <c r="R13" s="37">
        <v>7</v>
      </c>
      <c r="S13" s="82"/>
      <c r="T13" s="126">
        <v>12</v>
      </c>
      <c r="U13" s="39">
        <v>2</v>
      </c>
      <c r="V13" s="39">
        <v>11</v>
      </c>
      <c r="W13" s="83"/>
      <c r="X13" s="81">
        <v>6</v>
      </c>
      <c r="Y13" s="39">
        <v>12</v>
      </c>
      <c r="Z13" s="37">
        <v>10</v>
      </c>
      <c r="AA13" s="82">
        <v>4</v>
      </c>
      <c r="AB13" s="78">
        <v>15</v>
      </c>
      <c r="AC13" s="39"/>
      <c r="AD13" s="37">
        <v>15</v>
      </c>
      <c r="AE13" s="83"/>
      <c r="AF13" s="81">
        <v>12</v>
      </c>
      <c r="AG13" s="39"/>
      <c r="AH13" s="37">
        <v>10</v>
      </c>
      <c r="AI13" s="82"/>
      <c r="AJ13" s="181">
        <v>10</v>
      </c>
      <c r="AK13" s="185"/>
      <c r="AL13" s="183">
        <v>10</v>
      </c>
      <c r="AM13" s="184"/>
      <c r="AN13" s="78"/>
      <c r="AO13" s="39"/>
      <c r="AP13" s="37"/>
      <c r="AQ13" s="82"/>
    </row>
    <row r="14" spans="1:43" ht="26.25" customHeight="1">
      <c r="A14" s="37">
        <v>6</v>
      </c>
      <c r="B14" s="153" t="s">
        <v>88</v>
      </c>
      <c r="C14" s="79" t="s">
        <v>114</v>
      </c>
      <c r="D14" s="175">
        <v>9</v>
      </c>
      <c r="E14" s="39"/>
      <c r="F14" s="37">
        <v>10</v>
      </c>
      <c r="G14" s="82"/>
      <c r="H14" s="81">
        <v>6</v>
      </c>
      <c r="I14" s="39"/>
      <c r="J14" s="37">
        <v>6</v>
      </c>
      <c r="K14" s="82"/>
      <c r="L14" s="78">
        <v>6</v>
      </c>
      <c r="M14" s="39">
        <v>6</v>
      </c>
      <c r="N14" s="37">
        <v>7</v>
      </c>
      <c r="O14" s="83">
        <v>4</v>
      </c>
      <c r="P14" s="81">
        <v>15</v>
      </c>
      <c r="Q14" s="39"/>
      <c r="R14" s="37">
        <v>6</v>
      </c>
      <c r="S14" s="82"/>
      <c r="T14" s="126">
        <v>6</v>
      </c>
      <c r="U14" s="39">
        <v>6</v>
      </c>
      <c r="V14" s="39">
        <v>8</v>
      </c>
      <c r="W14" s="83"/>
      <c r="X14" s="81">
        <v>5</v>
      </c>
      <c r="Y14" s="39">
        <v>1</v>
      </c>
      <c r="Z14" s="37">
        <v>8</v>
      </c>
      <c r="AA14" s="82">
        <v>3</v>
      </c>
      <c r="AB14" s="78">
        <v>10</v>
      </c>
      <c r="AC14" s="39"/>
      <c r="AD14" s="37">
        <v>10</v>
      </c>
      <c r="AE14" s="83"/>
      <c r="AF14" s="81">
        <v>9</v>
      </c>
      <c r="AG14" s="39"/>
      <c r="AH14" s="37">
        <v>7</v>
      </c>
      <c r="AI14" s="82"/>
      <c r="AJ14" s="186">
        <v>16</v>
      </c>
      <c r="AK14" s="182"/>
      <c r="AL14" s="181">
        <v>16</v>
      </c>
      <c r="AM14" s="184"/>
      <c r="AN14" s="78"/>
      <c r="AO14" s="39"/>
      <c r="AP14" s="37"/>
      <c r="AQ14" s="82"/>
    </row>
    <row r="15" spans="1:43" ht="26.25" customHeight="1">
      <c r="A15" s="37">
        <v>7</v>
      </c>
      <c r="B15" s="153" t="s">
        <v>89</v>
      </c>
      <c r="C15" s="79" t="s">
        <v>104</v>
      </c>
      <c r="D15" s="81">
        <v>12</v>
      </c>
      <c r="E15" s="39"/>
      <c r="F15" s="37">
        <v>14</v>
      </c>
      <c r="G15" s="82"/>
      <c r="H15" s="81">
        <v>6</v>
      </c>
      <c r="I15" s="39">
        <v>10</v>
      </c>
      <c r="J15" s="37">
        <v>9</v>
      </c>
      <c r="K15" s="82"/>
      <c r="L15" s="78">
        <v>7</v>
      </c>
      <c r="M15" s="39">
        <v>10</v>
      </c>
      <c r="N15" s="37">
        <v>12</v>
      </c>
      <c r="O15" s="83">
        <v>4</v>
      </c>
      <c r="P15" s="81">
        <v>17</v>
      </c>
      <c r="Q15" s="39"/>
      <c r="R15" s="37">
        <v>12</v>
      </c>
      <c r="S15" s="82">
        <v>3</v>
      </c>
      <c r="T15" s="126">
        <v>10</v>
      </c>
      <c r="U15" s="39">
        <v>6</v>
      </c>
      <c r="V15" s="39">
        <v>14</v>
      </c>
      <c r="W15" s="83"/>
      <c r="X15" s="81">
        <v>7</v>
      </c>
      <c r="Y15" s="39">
        <v>10</v>
      </c>
      <c r="Z15" s="37">
        <v>10</v>
      </c>
      <c r="AA15" s="82">
        <v>5</v>
      </c>
      <c r="AB15" s="78">
        <v>16</v>
      </c>
      <c r="AC15" s="39"/>
      <c r="AD15" s="37">
        <v>15</v>
      </c>
      <c r="AE15" s="83"/>
      <c r="AF15" s="81">
        <v>17</v>
      </c>
      <c r="AG15" s="39"/>
      <c r="AH15" s="37">
        <v>16</v>
      </c>
      <c r="AI15" s="82"/>
      <c r="AJ15" s="181">
        <v>17</v>
      </c>
      <c r="AK15" s="187"/>
      <c r="AL15" s="183">
        <v>17</v>
      </c>
      <c r="AM15" s="184"/>
      <c r="AN15" s="78"/>
      <c r="AO15" s="39"/>
      <c r="AP15" s="37"/>
      <c r="AQ15" s="82"/>
    </row>
    <row r="16" spans="1:43" ht="26.25" customHeight="1">
      <c r="A16" s="37">
        <v>8</v>
      </c>
      <c r="B16" s="153" t="s">
        <v>90</v>
      </c>
      <c r="C16" s="79" t="s">
        <v>113</v>
      </c>
      <c r="D16" s="164">
        <v>9</v>
      </c>
      <c r="E16" s="39"/>
      <c r="F16" s="37">
        <v>10</v>
      </c>
      <c r="G16" s="82"/>
      <c r="H16" s="81">
        <v>6</v>
      </c>
      <c r="I16" s="39">
        <v>8</v>
      </c>
      <c r="J16" s="37">
        <v>9</v>
      </c>
      <c r="K16" s="82"/>
      <c r="L16" s="78">
        <v>5</v>
      </c>
      <c r="M16" s="39">
        <v>11</v>
      </c>
      <c r="N16" s="37">
        <v>10</v>
      </c>
      <c r="O16" s="83">
        <v>5</v>
      </c>
      <c r="P16" s="81">
        <v>12</v>
      </c>
      <c r="Q16" s="39">
        <v>4</v>
      </c>
      <c r="R16" s="37">
        <v>10</v>
      </c>
      <c r="S16" s="82">
        <v>1</v>
      </c>
      <c r="T16" s="126">
        <v>10</v>
      </c>
      <c r="U16" s="39">
        <v>3</v>
      </c>
      <c r="V16" s="39">
        <v>12</v>
      </c>
      <c r="W16" s="83"/>
      <c r="X16" s="81">
        <v>6</v>
      </c>
      <c r="Y16" s="39">
        <v>10</v>
      </c>
      <c r="Z16" s="37">
        <v>10</v>
      </c>
      <c r="AA16" s="82">
        <v>5</v>
      </c>
      <c r="AB16" s="78">
        <v>13</v>
      </c>
      <c r="AC16" s="39"/>
      <c r="AD16" s="37">
        <v>12</v>
      </c>
      <c r="AE16" s="83"/>
      <c r="AF16" s="81">
        <v>13</v>
      </c>
      <c r="AG16" s="39"/>
      <c r="AH16" s="37">
        <v>11</v>
      </c>
      <c r="AI16" s="82"/>
      <c r="AJ16" s="181">
        <v>10</v>
      </c>
      <c r="AK16" s="182"/>
      <c r="AL16" s="183">
        <v>10</v>
      </c>
      <c r="AM16" s="184"/>
      <c r="AN16" s="78"/>
      <c r="AO16" s="39"/>
      <c r="AP16" s="37"/>
      <c r="AQ16" s="82"/>
    </row>
    <row r="17" spans="1:43" ht="26.25" customHeight="1">
      <c r="A17" s="37">
        <v>9</v>
      </c>
      <c r="B17" s="153" t="s">
        <v>91</v>
      </c>
      <c r="C17" s="79" t="s">
        <v>106</v>
      </c>
      <c r="D17" s="175">
        <v>9</v>
      </c>
      <c r="E17" s="39"/>
      <c r="F17" s="37">
        <v>4</v>
      </c>
      <c r="G17" s="82"/>
      <c r="H17" s="81">
        <v>6</v>
      </c>
      <c r="I17" s="39"/>
      <c r="J17" s="37">
        <v>8</v>
      </c>
      <c r="K17" s="82"/>
      <c r="L17" s="78">
        <v>4</v>
      </c>
      <c r="M17" s="39"/>
      <c r="N17" s="37">
        <v>8</v>
      </c>
      <c r="O17" s="83">
        <v>4</v>
      </c>
      <c r="P17" s="81">
        <v>2</v>
      </c>
      <c r="Q17" s="39"/>
      <c r="R17" s="37">
        <v>8</v>
      </c>
      <c r="S17" s="82"/>
      <c r="T17" s="126">
        <v>9</v>
      </c>
      <c r="U17" s="39">
        <v>3</v>
      </c>
      <c r="V17" s="39">
        <v>9</v>
      </c>
      <c r="W17" s="83"/>
      <c r="X17" s="81">
        <v>9</v>
      </c>
      <c r="Y17" s="39"/>
      <c r="Z17" s="37">
        <v>7</v>
      </c>
      <c r="AA17" s="82">
        <v>6</v>
      </c>
      <c r="AB17" s="78">
        <v>12</v>
      </c>
      <c r="AC17" s="39"/>
      <c r="AD17" s="37">
        <v>12</v>
      </c>
      <c r="AE17" s="83"/>
      <c r="AF17" s="81">
        <v>10</v>
      </c>
      <c r="AG17" s="39"/>
      <c r="AH17" s="37">
        <v>8</v>
      </c>
      <c r="AI17" s="82"/>
      <c r="AJ17" s="181">
        <v>12</v>
      </c>
      <c r="AK17" s="182"/>
      <c r="AL17" s="183">
        <v>12</v>
      </c>
      <c r="AM17" s="184"/>
      <c r="AN17" s="78"/>
      <c r="AO17" s="39"/>
      <c r="AP17" s="37"/>
      <c r="AQ17" s="82"/>
    </row>
    <row r="18" spans="1:43" ht="26.25" customHeight="1">
      <c r="A18" s="37">
        <v>10</v>
      </c>
      <c r="B18" s="153" t="s">
        <v>92</v>
      </c>
      <c r="C18" s="79" t="s">
        <v>112</v>
      </c>
      <c r="D18" s="175">
        <v>9</v>
      </c>
      <c r="E18" s="39"/>
      <c r="F18" s="37">
        <v>11</v>
      </c>
      <c r="G18" s="82"/>
      <c r="H18" s="81">
        <v>6</v>
      </c>
      <c r="I18" s="39"/>
      <c r="J18" s="37">
        <v>9</v>
      </c>
      <c r="K18" s="82"/>
      <c r="L18" s="78">
        <v>3</v>
      </c>
      <c r="M18" s="39">
        <v>12</v>
      </c>
      <c r="N18" s="37">
        <v>8</v>
      </c>
      <c r="O18" s="83">
        <v>6</v>
      </c>
      <c r="P18" s="81">
        <v>10</v>
      </c>
      <c r="Q18" s="39"/>
      <c r="R18" s="37">
        <v>8</v>
      </c>
      <c r="S18" s="82">
        <v>7</v>
      </c>
      <c r="T18" s="126">
        <v>12</v>
      </c>
      <c r="U18" s="39">
        <v>2</v>
      </c>
      <c r="V18" s="39">
        <v>11</v>
      </c>
      <c r="W18" s="83"/>
      <c r="X18" s="81">
        <v>4</v>
      </c>
      <c r="Y18" s="39">
        <v>13</v>
      </c>
      <c r="Z18" s="37">
        <v>10</v>
      </c>
      <c r="AA18" s="82">
        <v>7</v>
      </c>
      <c r="AB18" s="78">
        <v>15</v>
      </c>
      <c r="AC18" s="39"/>
      <c r="AD18" s="37">
        <v>14</v>
      </c>
      <c r="AE18" s="83"/>
      <c r="AF18" s="81">
        <v>14</v>
      </c>
      <c r="AG18" s="39"/>
      <c r="AH18" s="37">
        <v>12</v>
      </c>
      <c r="AI18" s="82"/>
      <c r="AJ18" s="181">
        <v>12</v>
      </c>
      <c r="AK18" s="182"/>
      <c r="AL18" s="183">
        <v>12</v>
      </c>
      <c r="AM18" s="184"/>
      <c r="AN18" s="78"/>
      <c r="AO18" s="39"/>
      <c r="AP18" s="37"/>
      <c r="AQ18" s="82"/>
    </row>
    <row r="19" spans="1:43" ht="26.25" customHeight="1">
      <c r="A19" s="37">
        <v>11</v>
      </c>
      <c r="B19" s="153" t="s">
        <v>93</v>
      </c>
      <c r="C19" s="79" t="s">
        <v>115</v>
      </c>
      <c r="D19" s="175">
        <v>9</v>
      </c>
      <c r="E19" s="39"/>
      <c r="F19" s="37">
        <v>9</v>
      </c>
      <c r="G19" s="82"/>
      <c r="H19" s="81">
        <v>6</v>
      </c>
      <c r="I19" s="39">
        <v>8</v>
      </c>
      <c r="J19" s="37">
        <v>9</v>
      </c>
      <c r="K19" s="82"/>
      <c r="L19" s="78">
        <v>5</v>
      </c>
      <c r="M19" s="39">
        <v>5</v>
      </c>
      <c r="N19" s="37">
        <v>7</v>
      </c>
      <c r="O19" s="83">
        <v>8</v>
      </c>
      <c r="P19" s="81">
        <v>10</v>
      </c>
      <c r="Q19" s="39"/>
      <c r="R19" s="37">
        <v>9</v>
      </c>
      <c r="S19" s="82">
        <v>1</v>
      </c>
      <c r="T19" s="126">
        <v>10</v>
      </c>
      <c r="U19" s="39">
        <v>3</v>
      </c>
      <c r="V19" s="39">
        <v>11</v>
      </c>
      <c r="W19" s="83"/>
      <c r="X19" s="81">
        <v>5</v>
      </c>
      <c r="Y19" s="39">
        <v>8</v>
      </c>
      <c r="Z19" s="37">
        <v>10</v>
      </c>
      <c r="AA19" s="82">
        <v>4</v>
      </c>
      <c r="AB19" s="78">
        <v>10</v>
      </c>
      <c r="AC19" s="39"/>
      <c r="AD19" s="37">
        <v>10</v>
      </c>
      <c r="AE19" s="83"/>
      <c r="AF19" s="81">
        <v>12</v>
      </c>
      <c r="AG19" s="39"/>
      <c r="AH19" s="37">
        <v>10</v>
      </c>
      <c r="AI19" s="82"/>
      <c r="AJ19" s="181">
        <v>16</v>
      </c>
      <c r="AK19" s="182"/>
      <c r="AL19" s="183">
        <v>16</v>
      </c>
      <c r="AM19" s="184"/>
      <c r="AN19" s="78"/>
      <c r="AO19" s="39"/>
      <c r="AP19" s="37"/>
      <c r="AQ19" s="82"/>
    </row>
    <row r="20" spans="1:43" ht="26.25" customHeight="1">
      <c r="A20" s="37">
        <v>12</v>
      </c>
      <c r="B20" s="153" t="s">
        <v>94</v>
      </c>
      <c r="C20" s="79" t="s">
        <v>109</v>
      </c>
      <c r="D20" s="175">
        <v>9</v>
      </c>
      <c r="E20" s="39"/>
      <c r="F20" s="37">
        <v>10</v>
      </c>
      <c r="G20" s="82"/>
      <c r="H20" s="81">
        <v>5</v>
      </c>
      <c r="I20" s="39"/>
      <c r="J20" s="37">
        <v>8</v>
      </c>
      <c r="K20" s="82"/>
      <c r="L20" s="78">
        <v>6</v>
      </c>
      <c r="M20" s="39">
        <v>4</v>
      </c>
      <c r="N20" s="37">
        <v>6</v>
      </c>
      <c r="O20" s="83">
        <v>5</v>
      </c>
      <c r="P20" s="81">
        <v>4</v>
      </c>
      <c r="Q20" s="39">
        <v>7</v>
      </c>
      <c r="R20" s="37">
        <v>7</v>
      </c>
      <c r="S20" s="82">
        <v>3</v>
      </c>
      <c r="T20" s="126">
        <v>6</v>
      </c>
      <c r="U20" s="39">
        <v>4</v>
      </c>
      <c r="V20" s="39">
        <v>8</v>
      </c>
      <c r="W20" s="83"/>
      <c r="X20" s="81">
        <v>5</v>
      </c>
      <c r="Y20" s="39">
        <v>4</v>
      </c>
      <c r="Z20" s="37">
        <v>7</v>
      </c>
      <c r="AA20" s="82">
        <v>7</v>
      </c>
      <c r="AB20" s="78">
        <v>10</v>
      </c>
      <c r="AC20" s="39"/>
      <c r="AD20" s="37">
        <v>10</v>
      </c>
      <c r="AE20" s="83"/>
      <c r="AF20" s="81">
        <v>7</v>
      </c>
      <c r="AG20" s="39"/>
      <c r="AH20" s="37">
        <v>5</v>
      </c>
      <c r="AI20" s="82"/>
      <c r="AJ20" s="181">
        <v>15</v>
      </c>
      <c r="AK20" s="182"/>
      <c r="AL20" s="183">
        <v>15</v>
      </c>
      <c r="AM20" s="184"/>
      <c r="AN20" s="78"/>
      <c r="AO20" s="39"/>
      <c r="AP20" s="37"/>
      <c r="AQ20" s="82"/>
    </row>
    <row r="21" spans="1:43" ht="26.25" customHeight="1">
      <c r="A21" s="37">
        <v>13</v>
      </c>
      <c r="B21" s="153" t="s">
        <v>95</v>
      </c>
      <c r="C21" s="79" t="s">
        <v>111</v>
      </c>
      <c r="D21" s="175">
        <v>10</v>
      </c>
      <c r="E21" s="39"/>
      <c r="F21" s="37">
        <v>12</v>
      </c>
      <c r="G21" s="82"/>
      <c r="H21" s="81">
        <v>6</v>
      </c>
      <c r="I21" s="39">
        <v>9</v>
      </c>
      <c r="J21" s="37">
        <v>9</v>
      </c>
      <c r="K21" s="82"/>
      <c r="L21" s="78">
        <v>7</v>
      </c>
      <c r="M21" s="39">
        <v>9</v>
      </c>
      <c r="N21" s="37">
        <v>10</v>
      </c>
      <c r="O21" s="83">
        <v>6</v>
      </c>
      <c r="P21" s="81">
        <v>13</v>
      </c>
      <c r="Q21" s="39">
        <v>4</v>
      </c>
      <c r="R21" s="37">
        <v>12</v>
      </c>
      <c r="S21" s="82">
        <v>2</v>
      </c>
      <c r="T21" s="126">
        <v>16</v>
      </c>
      <c r="U21" s="39"/>
      <c r="V21" s="39">
        <v>16</v>
      </c>
      <c r="W21" s="83"/>
      <c r="X21" s="81">
        <v>6</v>
      </c>
      <c r="Y21" s="39">
        <v>8</v>
      </c>
      <c r="Z21" s="37">
        <v>10</v>
      </c>
      <c r="AA21" s="82">
        <v>4</v>
      </c>
      <c r="AB21" s="78">
        <v>16</v>
      </c>
      <c r="AC21" s="39"/>
      <c r="AD21" s="37">
        <v>15</v>
      </c>
      <c r="AE21" s="83"/>
      <c r="AF21" s="81">
        <v>9</v>
      </c>
      <c r="AG21" s="39"/>
      <c r="AH21" s="37">
        <v>7</v>
      </c>
      <c r="AI21" s="82"/>
      <c r="AJ21" s="181">
        <v>16</v>
      </c>
      <c r="AK21" s="182"/>
      <c r="AL21" s="183">
        <v>16</v>
      </c>
      <c r="AM21" s="184"/>
      <c r="AN21" s="78"/>
      <c r="AO21" s="39"/>
      <c r="AP21" s="37"/>
      <c r="AQ21" s="82"/>
    </row>
    <row r="22" spans="1:43" ht="26.25" customHeight="1">
      <c r="A22" s="37">
        <v>14</v>
      </c>
      <c r="B22" s="153" t="s">
        <v>96</v>
      </c>
      <c r="C22" s="79" t="s">
        <v>108</v>
      </c>
      <c r="D22" s="175">
        <v>10</v>
      </c>
      <c r="E22" s="39"/>
      <c r="F22" s="37">
        <v>14</v>
      </c>
      <c r="G22" s="82"/>
      <c r="H22" s="81">
        <v>5</v>
      </c>
      <c r="I22" s="39">
        <v>11</v>
      </c>
      <c r="J22" s="37">
        <v>9</v>
      </c>
      <c r="K22" s="82"/>
      <c r="L22" s="78">
        <v>5</v>
      </c>
      <c r="M22" s="39">
        <v>11</v>
      </c>
      <c r="N22" s="37">
        <v>12</v>
      </c>
      <c r="O22" s="83">
        <v>4</v>
      </c>
      <c r="P22" s="81">
        <v>12</v>
      </c>
      <c r="Q22" s="39">
        <v>4</v>
      </c>
      <c r="R22" s="37">
        <v>12</v>
      </c>
      <c r="S22" s="82">
        <v>3</v>
      </c>
      <c r="T22" s="126">
        <v>10</v>
      </c>
      <c r="U22" s="39">
        <v>6</v>
      </c>
      <c r="V22" s="39">
        <v>12</v>
      </c>
      <c r="W22" s="83"/>
      <c r="X22" s="81">
        <v>9</v>
      </c>
      <c r="Y22" s="39">
        <v>8</v>
      </c>
      <c r="Z22" s="37">
        <v>10</v>
      </c>
      <c r="AA22" s="82">
        <v>6</v>
      </c>
      <c r="AB22" s="78">
        <v>16</v>
      </c>
      <c r="AC22" s="39"/>
      <c r="AD22" s="37">
        <v>15</v>
      </c>
      <c r="AE22" s="83"/>
      <c r="AF22" s="81">
        <v>16</v>
      </c>
      <c r="AG22" s="39"/>
      <c r="AH22" s="37">
        <v>15</v>
      </c>
      <c r="AI22" s="82"/>
      <c r="AJ22" s="181">
        <v>17</v>
      </c>
      <c r="AK22" s="182"/>
      <c r="AL22" s="183">
        <v>17</v>
      </c>
      <c r="AM22" s="184"/>
      <c r="AN22" s="78"/>
      <c r="AO22" s="39"/>
      <c r="AP22" s="37"/>
      <c r="AQ22" s="82"/>
    </row>
    <row r="23" spans="1:43" ht="26.25" customHeight="1">
      <c r="A23" s="37">
        <v>15</v>
      </c>
      <c r="B23" s="153" t="s">
        <v>97</v>
      </c>
      <c r="C23" s="79" t="s">
        <v>110</v>
      </c>
      <c r="D23" s="175">
        <v>10</v>
      </c>
      <c r="E23" s="39"/>
      <c r="F23" s="37">
        <v>14</v>
      </c>
      <c r="G23" s="82"/>
      <c r="H23" s="81">
        <v>6</v>
      </c>
      <c r="I23" s="39">
        <v>7</v>
      </c>
      <c r="J23" s="37">
        <v>9</v>
      </c>
      <c r="K23" s="82"/>
      <c r="L23" s="78">
        <v>4</v>
      </c>
      <c r="M23" s="39">
        <v>12</v>
      </c>
      <c r="N23" s="37">
        <v>8</v>
      </c>
      <c r="O23" s="83">
        <v>8</v>
      </c>
      <c r="P23" s="81">
        <v>14</v>
      </c>
      <c r="Q23" s="39"/>
      <c r="R23" s="37">
        <v>10</v>
      </c>
      <c r="S23" s="82">
        <v>1</v>
      </c>
      <c r="T23" s="126">
        <v>12</v>
      </c>
      <c r="U23" s="39">
        <v>4</v>
      </c>
      <c r="V23" s="39">
        <v>11</v>
      </c>
      <c r="W23" s="83"/>
      <c r="X23" s="81">
        <v>8</v>
      </c>
      <c r="Y23" s="39">
        <v>8</v>
      </c>
      <c r="Z23" s="37">
        <v>10</v>
      </c>
      <c r="AA23" s="82">
        <v>6</v>
      </c>
      <c r="AB23" s="78">
        <v>16</v>
      </c>
      <c r="AC23" s="39"/>
      <c r="AD23" s="37">
        <v>15</v>
      </c>
      <c r="AE23" s="83"/>
      <c r="AF23" s="81">
        <v>11</v>
      </c>
      <c r="AG23" s="39"/>
      <c r="AH23" s="37">
        <v>9</v>
      </c>
      <c r="AI23" s="82"/>
      <c r="AJ23" s="181">
        <v>17</v>
      </c>
      <c r="AK23" s="182"/>
      <c r="AL23" s="183">
        <v>17</v>
      </c>
      <c r="AM23" s="184"/>
      <c r="AN23" s="78"/>
      <c r="AO23" s="39"/>
      <c r="AP23" s="37"/>
      <c r="AQ23" s="82"/>
    </row>
    <row r="24" spans="1:43" ht="26.25" customHeight="1">
      <c r="A24" s="37">
        <v>16</v>
      </c>
      <c r="B24" s="153" t="s">
        <v>98</v>
      </c>
      <c r="C24" s="79" t="s">
        <v>103</v>
      </c>
      <c r="D24" s="175">
        <v>10</v>
      </c>
      <c r="E24" s="39"/>
      <c r="F24" s="37">
        <v>11</v>
      </c>
      <c r="G24" s="82"/>
      <c r="H24" s="81">
        <v>6</v>
      </c>
      <c r="I24" s="39">
        <v>7</v>
      </c>
      <c r="J24" s="37">
        <v>9</v>
      </c>
      <c r="K24" s="82"/>
      <c r="L24" s="78">
        <v>5</v>
      </c>
      <c r="M24" s="39">
        <v>9</v>
      </c>
      <c r="N24" s="37">
        <v>10</v>
      </c>
      <c r="O24" s="83">
        <v>6</v>
      </c>
      <c r="P24" s="81">
        <v>10</v>
      </c>
      <c r="Q24" s="39"/>
      <c r="R24" s="37">
        <v>10</v>
      </c>
      <c r="S24" s="82">
        <v>3</v>
      </c>
      <c r="T24" s="126">
        <v>10</v>
      </c>
      <c r="U24" s="39"/>
      <c r="V24" s="39">
        <v>14</v>
      </c>
      <c r="W24" s="83"/>
      <c r="X24" s="81">
        <v>9</v>
      </c>
      <c r="Y24" s="39">
        <v>7</v>
      </c>
      <c r="Z24" s="37">
        <v>10</v>
      </c>
      <c r="AA24" s="82">
        <v>5</v>
      </c>
      <c r="AB24" s="78">
        <v>10</v>
      </c>
      <c r="AC24" s="39"/>
      <c r="AD24" s="37">
        <v>10</v>
      </c>
      <c r="AE24" s="83"/>
      <c r="AF24" s="81">
        <v>14</v>
      </c>
      <c r="AG24" s="39"/>
      <c r="AH24" s="37">
        <v>12</v>
      </c>
      <c r="AI24" s="82"/>
      <c r="AJ24" s="181">
        <v>15</v>
      </c>
      <c r="AK24" s="182"/>
      <c r="AL24" s="183">
        <v>15</v>
      </c>
      <c r="AM24" s="184"/>
      <c r="AN24" s="78"/>
      <c r="AO24" s="39"/>
      <c r="AP24" s="37"/>
      <c r="AQ24" s="82"/>
    </row>
    <row r="25" spans="1:43" ht="26.25" customHeight="1" thickBot="1">
      <c r="A25" s="37">
        <v>17</v>
      </c>
      <c r="B25" s="153" t="s">
        <v>99</v>
      </c>
      <c r="C25" s="79" t="s">
        <v>105</v>
      </c>
      <c r="D25" s="175">
        <v>10</v>
      </c>
      <c r="E25" s="39"/>
      <c r="F25" s="37">
        <v>14</v>
      </c>
      <c r="G25" s="82"/>
      <c r="H25" s="81">
        <v>6</v>
      </c>
      <c r="I25" s="39">
        <v>8</v>
      </c>
      <c r="J25" s="37">
        <v>8</v>
      </c>
      <c r="K25" s="82"/>
      <c r="L25" s="78">
        <v>6</v>
      </c>
      <c r="M25" s="39">
        <v>10</v>
      </c>
      <c r="N25" s="37">
        <v>10</v>
      </c>
      <c r="O25" s="83">
        <v>6</v>
      </c>
      <c r="P25" s="81">
        <v>15</v>
      </c>
      <c r="Q25" s="39">
        <v>2</v>
      </c>
      <c r="R25" s="37">
        <v>10</v>
      </c>
      <c r="S25" s="82">
        <v>3</v>
      </c>
      <c r="T25" s="126">
        <v>10</v>
      </c>
      <c r="U25" s="39">
        <v>4</v>
      </c>
      <c r="V25" s="39">
        <v>10</v>
      </c>
      <c r="W25" s="83"/>
      <c r="X25" s="81">
        <v>9</v>
      </c>
      <c r="Y25" s="39">
        <v>6</v>
      </c>
      <c r="Z25" s="37">
        <v>10</v>
      </c>
      <c r="AA25" s="82">
        <v>5</v>
      </c>
      <c r="AB25" s="78">
        <v>13</v>
      </c>
      <c r="AC25" s="39"/>
      <c r="AD25" s="37">
        <v>12</v>
      </c>
      <c r="AE25" s="83"/>
      <c r="AF25" s="81">
        <v>9</v>
      </c>
      <c r="AG25" s="39"/>
      <c r="AH25" s="37">
        <v>7</v>
      </c>
      <c r="AI25" s="82"/>
      <c r="AJ25" s="188">
        <v>15</v>
      </c>
      <c r="AK25" s="185"/>
      <c r="AL25" s="189">
        <v>15</v>
      </c>
      <c r="AM25" s="190"/>
      <c r="AN25" s="78"/>
      <c r="AO25" s="39"/>
      <c r="AP25" s="37"/>
      <c r="AQ25" s="82"/>
    </row>
    <row r="26" spans="1:43" ht="30" customHeight="1" thickBot="1">
      <c r="A26" s="37">
        <v>18</v>
      </c>
      <c r="B26" s="154" t="s">
        <v>102</v>
      </c>
      <c r="C26" s="79" t="s">
        <v>131</v>
      </c>
      <c r="D26" s="174">
        <v>10</v>
      </c>
      <c r="E26" s="39"/>
      <c r="F26" s="37">
        <v>11</v>
      </c>
      <c r="G26" s="82"/>
      <c r="H26" s="81">
        <v>6</v>
      </c>
      <c r="I26" s="39"/>
      <c r="J26" s="37">
        <v>3</v>
      </c>
      <c r="K26" s="82"/>
      <c r="L26" s="78">
        <v>5</v>
      </c>
      <c r="M26" s="39"/>
      <c r="N26" s="37">
        <v>8</v>
      </c>
      <c r="O26" s="83">
        <v>4</v>
      </c>
      <c r="P26" s="81">
        <v>10</v>
      </c>
      <c r="Q26" s="39">
        <v>4</v>
      </c>
      <c r="R26" s="37">
        <v>8</v>
      </c>
      <c r="S26" s="82">
        <v>2</v>
      </c>
      <c r="T26" s="126">
        <v>6</v>
      </c>
      <c r="U26" s="39">
        <v>4</v>
      </c>
      <c r="V26" s="39">
        <v>8</v>
      </c>
      <c r="W26" s="83"/>
      <c r="X26" s="81">
        <v>8</v>
      </c>
      <c r="Y26" s="39"/>
      <c r="Z26" s="37">
        <v>8</v>
      </c>
      <c r="AA26" s="82">
        <v>5</v>
      </c>
      <c r="AB26" s="78">
        <v>12</v>
      </c>
      <c r="AC26" s="39"/>
      <c r="AD26" s="37">
        <v>12</v>
      </c>
      <c r="AE26" s="83"/>
      <c r="AF26" s="81">
        <v>9</v>
      </c>
      <c r="AG26" s="39"/>
      <c r="AH26" s="37">
        <v>7</v>
      </c>
      <c r="AI26" s="82"/>
      <c r="AJ26" s="191">
        <v>13</v>
      </c>
      <c r="AK26" s="192"/>
      <c r="AL26" s="193">
        <v>13</v>
      </c>
      <c r="AM26" s="194"/>
      <c r="AN26" s="78"/>
      <c r="AO26" s="39"/>
      <c r="AP26" s="37"/>
      <c r="AQ26" s="82"/>
    </row>
    <row r="27" spans="1:43" ht="62.25" customHeight="1" thickBot="1">
      <c r="A27" s="232" t="s">
        <v>21</v>
      </c>
      <c r="B27" s="233"/>
      <c r="C27" s="100"/>
      <c r="D27" s="86"/>
      <c r="E27" s="87"/>
      <c r="F27" s="88"/>
      <c r="G27" s="89"/>
      <c r="H27" s="86"/>
      <c r="I27" s="88"/>
      <c r="J27" s="88"/>
      <c r="K27" s="89"/>
      <c r="L27" s="91"/>
      <c r="M27" s="88"/>
      <c r="N27" s="88"/>
      <c r="O27" s="92"/>
      <c r="P27" s="86"/>
      <c r="Q27" s="88"/>
      <c r="R27" s="88"/>
      <c r="S27" s="89"/>
      <c r="T27" s="86"/>
      <c r="U27" s="88"/>
      <c r="V27" s="88"/>
      <c r="W27" s="89"/>
      <c r="X27" s="91"/>
      <c r="Y27" s="88"/>
      <c r="Z27" s="88"/>
      <c r="AA27" s="92"/>
      <c r="AB27" s="86"/>
      <c r="AC27" s="88"/>
      <c r="AD27" s="87"/>
      <c r="AE27" s="89"/>
      <c r="AF27" s="86"/>
      <c r="AG27" s="88"/>
      <c r="AH27" s="88"/>
      <c r="AI27" s="89"/>
      <c r="AJ27" s="103"/>
      <c r="AK27" s="101"/>
      <c r="AL27" s="101"/>
      <c r="AM27" s="105"/>
      <c r="AN27" s="91"/>
      <c r="AO27" s="88"/>
      <c r="AP27" s="88"/>
      <c r="AQ27" s="89"/>
    </row>
    <row r="28" spans="1:43" s="44" customFormat="1" ht="15.75" customHeight="1">
      <c r="A28" s="41"/>
      <c r="B28" s="42"/>
      <c r="C28" s="42"/>
      <c r="D28" s="41"/>
      <c r="E28" s="41"/>
      <c r="F28" s="41"/>
      <c r="G28" s="41"/>
      <c r="H28" s="41"/>
      <c r="I28" s="41"/>
      <c r="J28" s="41"/>
      <c r="K28" s="41"/>
      <c r="L28" s="43"/>
      <c r="M28" s="43"/>
      <c r="N28" s="43"/>
      <c r="O28" s="43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</row>
    <row r="29" spans="1:43" ht="27" customHeight="1">
      <c r="A29" s="199" t="s">
        <v>169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</row>
    <row r="30" spans="1:43" ht="12.75">
      <c r="A30" s="199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</row>
    <row r="31" spans="1:43" ht="12.75">
      <c r="A31" s="199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</row>
    <row r="32" spans="1:43" ht="12.75">
      <c r="A32" s="199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</row>
    <row r="33" spans="1:43" ht="12.75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</row>
    <row r="34" spans="7:39" ht="12.75">
      <c r="G34" s="138"/>
      <c r="H34" s="138"/>
      <c r="I34" s="138"/>
      <c r="J34" s="138"/>
      <c r="K34" s="138"/>
      <c r="L34" s="139"/>
      <c r="M34" s="139"/>
      <c r="N34" s="139"/>
      <c r="O34" s="139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</row>
  </sheetData>
  <sheetProtection/>
  <mergeCells count="47">
    <mergeCell ref="A1:AQ2"/>
    <mergeCell ref="A27:B27"/>
    <mergeCell ref="L6:O6"/>
    <mergeCell ref="AB6:AE6"/>
    <mergeCell ref="AB7:AE7"/>
    <mergeCell ref="AN6:AQ6"/>
    <mergeCell ref="AF4:AI4"/>
    <mergeCell ref="AF5:AI5"/>
    <mergeCell ref="X7:AA7"/>
    <mergeCell ref="AN7:AQ7"/>
    <mergeCell ref="X6:AA6"/>
    <mergeCell ref="T6:W6"/>
    <mergeCell ref="AJ4:AM4"/>
    <mergeCell ref="AJ5:AM5"/>
    <mergeCell ref="AF7:AI7"/>
    <mergeCell ref="T5:W5"/>
    <mergeCell ref="AJ6:AM6"/>
    <mergeCell ref="AJ7:AM7"/>
    <mergeCell ref="AF6:AI6"/>
    <mergeCell ref="T7:W7"/>
    <mergeCell ref="L7:O7"/>
    <mergeCell ref="D7:G7"/>
    <mergeCell ref="H6:K6"/>
    <mergeCell ref="T4:W4"/>
    <mergeCell ref="L4:O4"/>
    <mergeCell ref="L5:O5"/>
    <mergeCell ref="H5:K5"/>
    <mergeCell ref="A3:A8"/>
    <mergeCell ref="AN5:AQ5"/>
    <mergeCell ref="P6:S6"/>
    <mergeCell ref="H4:K4"/>
    <mergeCell ref="H7:K7"/>
    <mergeCell ref="P7:S7"/>
    <mergeCell ref="P5:S5"/>
    <mergeCell ref="B3:B8"/>
    <mergeCell ref="D6:G6"/>
    <mergeCell ref="C4:C8"/>
    <mergeCell ref="A29:AQ33"/>
    <mergeCell ref="D3:AQ3"/>
    <mergeCell ref="D5:G5"/>
    <mergeCell ref="AB5:AE5"/>
    <mergeCell ref="P4:S4"/>
    <mergeCell ref="D4:G4"/>
    <mergeCell ref="X4:AA4"/>
    <mergeCell ref="AN4:AQ4"/>
    <mergeCell ref="AB4:AE4"/>
    <mergeCell ref="X5:AA5"/>
  </mergeCells>
  <printOptions horizontalCentered="1"/>
  <pageMargins left="0" right="0" top="0.3937007874015748" bottom="0.1968503937007874" header="0" footer="0"/>
  <pageSetup horizontalDpi="300" verticalDpi="300" orientation="landscape" paperSize="9" scale="67" r:id="rId2"/>
  <colBreaks count="1" manualBreakCount="1">
    <brk id="39" max="32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8"/>
  <sheetViews>
    <sheetView view="pageLayout" zoomScaleSheetLayoutView="100" workbookViewId="0" topLeftCell="A7">
      <selection activeCell="G9" sqref="G9"/>
    </sheetView>
  </sheetViews>
  <sheetFormatPr defaultColWidth="9.140625" defaultRowHeight="12.75"/>
  <cols>
    <col min="1" max="2" width="4.57421875" style="5" customWidth="1"/>
    <col min="3" max="3" width="43.140625" style="5" customWidth="1"/>
    <col min="4" max="4" width="14.140625" style="5" customWidth="1"/>
    <col min="5" max="6" width="4.7109375" style="5" hidden="1" customWidth="1"/>
    <col min="7" max="7" width="9.421875" style="5" customWidth="1"/>
    <col min="8" max="8" width="4.7109375" style="5" hidden="1" customWidth="1"/>
    <col min="9" max="9" width="4.28125" style="5" hidden="1" customWidth="1"/>
    <col min="10" max="10" width="11.421875" style="5" customWidth="1"/>
    <col min="11" max="11" width="9.28125" style="5" customWidth="1"/>
    <col min="12" max="12" width="10.8515625" style="5" customWidth="1"/>
    <col min="13" max="13" width="11.421875" style="5" customWidth="1"/>
    <col min="14" max="14" width="9.00390625" style="5" customWidth="1"/>
    <col min="15" max="15" width="16.00390625" style="5" customWidth="1"/>
  </cols>
  <sheetData>
    <row r="1" spans="1:15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08" t="str">
        <f>M!C6</f>
        <v>12-шакл</v>
      </c>
    </row>
    <row r="2" spans="1:15" ht="15.75" customHeight="1">
      <c r="A2" s="263" t="s">
        <v>158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spans="1:16" ht="35.25" customHeight="1">
      <c r="A3" s="264" t="s">
        <v>149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</row>
    <row r="4" spans="1:15" ht="15.75" customHeight="1">
      <c r="A4" s="265" t="s">
        <v>38</v>
      </c>
      <c r="B4" s="265"/>
      <c r="C4" s="265"/>
      <c r="D4" s="265"/>
      <c r="E4" s="265"/>
      <c r="F4" s="265"/>
      <c r="G4" s="265"/>
      <c r="H4" s="265"/>
      <c r="I4" s="265"/>
      <c r="J4" s="18" t="s">
        <v>22</v>
      </c>
      <c r="K4" s="31" t="str">
        <f>M!C1</f>
        <v>17-</v>
      </c>
      <c r="L4" s="31"/>
      <c r="M4" s="19"/>
      <c r="N4" s="19"/>
      <c r="O4" s="19"/>
    </row>
    <row r="5" spans="1:15" ht="15.75" customHeight="1">
      <c r="A5" s="265" t="str">
        <f>M!C20</f>
        <v>2017-2018 ўқув йили</v>
      </c>
      <c r="B5" s="265"/>
      <c r="C5" s="265"/>
      <c r="D5" s="265"/>
      <c r="E5" s="265"/>
      <c r="F5" s="265"/>
      <c r="G5" s="265"/>
      <c r="H5" s="265"/>
      <c r="I5" s="57"/>
      <c r="J5" s="57" t="str">
        <f>M!C2</f>
        <v>Бахорги</v>
      </c>
      <c r="K5" s="56" t="s">
        <v>24</v>
      </c>
      <c r="N5" s="56"/>
      <c r="O5" s="56"/>
    </row>
    <row r="6" spans="1:15" ht="15.75" customHeight="1">
      <c r="A6" s="263" t="str">
        <f>M!B20</f>
        <v>Сув хўжалигини ташкил этиш ва бошқариш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</row>
    <row r="7" spans="1:15" ht="15.75" customHeight="1">
      <c r="A7" s="18"/>
      <c r="B7" s="18"/>
      <c r="C7" s="62">
        <f>M!C3</f>
        <v>1</v>
      </c>
      <c r="D7" s="61" t="s">
        <v>6</v>
      </c>
      <c r="E7" s="266"/>
      <c r="F7" s="266"/>
      <c r="G7" s="30">
        <v>7</v>
      </c>
      <c r="H7" s="266"/>
      <c r="I7" s="266"/>
      <c r="J7" s="61" t="s">
        <v>23</v>
      </c>
      <c r="K7" s="30">
        <v>2</v>
      </c>
      <c r="L7" s="20" t="s">
        <v>7</v>
      </c>
      <c r="M7" s="20"/>
      <c r="N7" s="20"/>
      <c r="O7" s="20"/>
    </row>
    <row r="8" spans="1:15" ht="15.75" customHeight="1">
      <c r="A8" s="268" t="s">
        <v>39</v>
      </c>
      <c r="B8" s="268"/>
      <c r="C8" s="58" t="str">
        <f>M!B14</f>
        <v>Атроф муҳит биотехнологияси</v>
      </c>
      <c r="D8" s="53" t="s">
        <v>49</v>
      </c>
      <c r="E8" s="53"/>
      <c r="F8" s="53"/>
      <c r="G8" s="67" t="str">
        <f>ЖН!X6</f>
        <v>Шарипов М</v>
      </c>
      <c r="H8" s="67"/>
      <c r="I8" s="69"/>
      <c r="J8" s="69"/>
      <c r="K8" s="66"/>
      <c r="L8" s="46" t="s">
        <v>48</v>
      </c>
      <c r="M8" s="46"/>
      <c r="N8" s="65" t="str">
        <f>ЖН!X7</f>
        <v>Шарипов М</v>
      </c>
      <c r="O8" s="68"/>
    </row>
    <row r="9" spans="1:15" ht="18.75" customHeight="1">
      <c r="A9" s="21" t="s">
        <v>25</v>
      </c>
      <c r="B9" s="21"/>
      <c r="C9" s="272" t="s">
        <v>26</v>
      </c>
      <c r="D9" s="272"/>
      <c r="E9" s="272"/>
      <c r="F9" s="272"/>
      <c r="G9" s="32">
        <v>60</v>
      </c>
      <c r="H9" s="279" t="s">
        <v>43</v>
      </c>
      <c r="I9" s="279"/>
      <c r="J9" s="279"/>
      <c r="K9" s="279"/>
      <c r="L9" s="32">
        <f>M!E14</f>
        <v>12</v>
      </c>
      <c r="M9" s="72" t="str">
        <f>M!F14</f>
        <v>Июнь 2018 й</v>
      </c>
      <c r="N9" s="48"/>
      <c r="O9" s="48"/>
    </row>
    <row r="10" spans="1:15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</row>
    <row r="11" spans="1:15" ht="15.75" customHeight="1" thickBot="1">
      <c r="A11" s="269" t="s">
        <v>0</v>
      </c>
      <c r="B11" s="270" t="s">
        <v>40</v>
      </c>
      <c r="C11" s="270"/>
      <c r="D11" s="271" t="s">
        <v>8</v>
      </c>
      <c r="E11" s="270" t="s">
        <v>9</v>
      </c>
      <c r="F11" s="270"/>
      <c r="G11" s="270"/>
      <c r="H11" s="270"/>
      <c r="I11" s="270"/>
      <c r="J11" s="270"/>
      <c r="K11" s="270"/>
      <c r="L11" s="267" t="s">
        <v>10</v>
      </c>
      <c r="M11" s="267" t="s">
        <v>11</v>
      </c>
      <c r="N11" s="267" t="s">
        <v>12</v>
      </c>
      <c r="O11" s="270" t="s">
        <v>13</v>
      </c>
    </row>
    <row r="12" spans="1:15" ht="71.25" customHeight="1" thickBot="1">
      <c r="A12" s="269"/>
      <c r="B12" s="270"/>
      <c r="C12" s="270"/>
      <c r="D12" s="271"/>
      <c r="E12" s="109" t="s">
        <v>2</v>
      </c>
      <c r="F12" s="109" t="s">
        <v>3</v>
      </c>
      <c r="G12" s="109" t="s">
        <v>63</v>
      </c>
      <c r="H12" s="109" t="s">
        <v>34</v>
      </c>
      <c r="I12" s="109" t="s">
        <v>35</v>
      </c>
      <c r="J12" s="109" t="s">
        <v>56</v>
      </c>
      <c r="K12" s="109" t="s">
        <v>59</v>
      </c>
      <c r="L12" s="267"/>
      <c r="M12" s="267"/>
      <c r="N12" s="267"/>
      <c r="O12" s="270"/>
    </row>
    <row r="13" spans="1:15" s="6" customFormat="1" ht="27.75" customHeight="1" thickBot="1">
      <c r="A13" s="110">
        <v>1</v>
      </c>
      <c r="B13" s="273" t="s">
        <v>100</v>
      </c>
      <c r="C13" s="274" t="s">
        <v>127</v>
      </c>
      <c r="D13" s="111" t="str">
        <f>ЖН!C9</f>
        <v>В-17-042</v>
      </c>
      <c r="E13" s="110">
        <f>ЖН!AB9+ЖН!AC9</f>
        <v>8</v>
      </c>
      <c r="F13" s="110">
        <f>ЖН!AD9+ЖН!AE9</f>
        <v>8</v>
      </c>
      <c r="G13" s="110">
        <f>ЖН!X9+ЖН!Y9+ЖН!Z9+ЖН!AA9</f>
        <v>20</v>
      </c>
      <c r="H13" s="110"/>
      <c r="I13" s="110"/>
      <c r="J13" s="110">
        <f>ОН!X9+ОН!Y9+ОН!Z9+ОН!AA9</f>
        <v>0</v>
      </c>
      <c r="K13" s="110">
        <f>G13+J13</f>
        <v>20</v>
      </c>
      <c r="L13" s="120"/>
      <c r="M13" s="113"/>
      <c r="N13" s="113"/>
      <c r="O13" s="113"/>
    </row>
    <row r="14" spans="1:15" s="6" customFormat="1" ht="27.75" customHeight="1" thickBot="1">
      <c r="A14" s="110">
        <v>2</v>
      </c>
      <c r="B14" s="273" t="s">
        <v>84</v>
      </c>
      <c r="C14" s="274" t="s">
        <v>128</v>
      </c>
      <c r="D14" s="111" t="str">
        <f>ЖН!C10</f>
        <v>В-17-057</v>
      </c>
      <c r="E14" s="110">
        <f>ЖН!AB10+ЖН!AC10</f>
        <v>15</v>
      </c>
      <c r="F14" s="110">
        <f>ЖН!AD10+ЖН!AE10</f>
        <v>14</v>
      </c>
      <c r="G14" s="110">
        <f>ЖН!X10+ЖН!Y10+ЖН!Z10+ЖН!AA10</f>
        <v>27</v>
      </c>
      <c r="H14" s="110"/>
      <c r="I14" s="110"/>
      <c r="J14" s="110">
        <f>ОН!X10+ОН!Y10+ОН!Z10+ОН!AA10</f>
        <v>0</v>
      </c>
      <c r="K14" s="110">
        <f aca="true" t="shared" si="0" ref="K14:K30">G14+J14</f>
        <v>27</v>
      </c>
      <c r="L14" s="120"/>
      <c r="M14" s="113"/>
      <c r="N14" s="113"/>
      <c r="O14" s="113"/>
    </row>
    <row r="15" spans="1:15" s="6" customFormat="1" ht="27.75" customHeight="1" thickBot="1">
      <c r="A15" s="110">
        <v>3</v>
      </c>
      <c r="B15" s="273" t="s">
        <v>85</v>
      </c>
      <c r="C15" s="274" t="s">
        <v>129</v>
      </c>
      <c r="D15" s="111" t="str">
        <f>ЖН!C11</f>
        <v>В-17-058</v>
      </c>
      <c r="E15" s="110">
        <f>ЖН!AB11+ЖН!AC11</f>
        <v>16</v>
      </c>
      <c r="F15" s="110">
        <f>ЖН!AD11+ЖН!AE11</f>
        <v>15</v>
      </c>
      <c r="G15" s="110">
        <f>ЖН!X11+ЖН!Y11+ЖН!Z11+ЖН!AA11</f>
        <v>31</v>
      </c>
      <c r="H15" s="110"/>
      <c r="I15" s="110"/>
      <c r="J15" s="110">
        <f>ОН!X11+ОН!Y11+ОН!Z11+ОН!AA11</f>
        <v>0</v>
      </c>
      <c r="K15" s="110">
        <f t="shared" si="0"/>
        <v>31</v>
      </c>
      <c r="L15" s="120"/>
      <c r="M15" s="113"/>
      <c r="N15" s="113"/>
      <c r="O15" s="113"/>
    </row>
    <row r="16" spans="1:15" s="6" customFormat="1" ht="27.75" customHeight="1" thickBot="1">
      <c r="A16" s="110">
        <v>4</v>
      </c>
      <c r="B16" s="273" t="s">
        <v>86</v>
      </c>
      <c r="C16" s="274" t="s">
        <v>130</v>
      </c>
      <c r="D16" s="111" t="str">
        <f>ЖН!C12</f>
        <v>В-17-059</v>
      </c>
      <c r="E16" s="110">
        <f>ЖН!AB12+ЖН!AC12</f>
        <v>13</v>
      </c>
      <c r="F16" s="110">
        <f>ЖН!AD12+ЖН!AE12</f>
        <v>13</v>
      </c>
      <c r="G16" s="110">
        <f>ЖН!X12+ЖН!Y12+ЖН!Z12+ЖН!AA12</f>
        <v>33</v>
      </c>
      <c r="H16" s="110"/>
      <c r="I16" s="110"/>
      <c r="J16" s="110">
        <f>ОН!X12+ОН!Y12+ОН!Z12+ОН!AA12</f>
        <v>0</v>
      </c>
      <c r="K16" s="110">
        <f t="shared" si="0"/>
        <v>33</v>
      </c>
      <c r="L16" s="120"/>
      <c r="M16" s="113"/>
      <c r="N16" s="113"/>
      <c r="O16" s="113"/>
    </row>
    <row r="17" spans="1:15" s="6" customFormat="1" ht="27.75" customHeight="1" thickBot="1">
      <c r="A17" s="110">
        <v>5</v>
      </c>
      <c r="B17" s="273" t="s">
        <v>87</v>
      </c>
      <c r="C17" s="274" t="s">
        <v>107</v>
      </c>
      <c r="D17" s="111" t="str">
        <f>ЖН!C13</f>
        <v>В-17-060</v>
      </c>
      <c r="E17" s="110">
        <f>ЖН!AB13+ЖН!AC13</f>
        <v>15</v>
      </c>
      <c r="F17" s="110">
        <f>ЖН!AD13+ЖН!AE13</f>
        <v>15</v>
      </c>
      <c r="G17" s="110">
        <f>ЖН!X13+ЖН!Y13+ЖН!Z13+ЖН!AA13</f>
        <v>32</v>
      </c>
      <c r="H17" s="110"/>
      <c r="I17" s="110"/>
      <c r="J17" s="110">
        <f>ОН!X13+ОН!Y13+ОН!Z13+ОН!AA13</f>
        <v>0</v>
      </c>
      <c r="K17" s="110">
        <f t="shared" si="0"/>
        <v>32</v>
      </c>
      <c r="L17" s="120"/>
      <c r="M17" s="113"/>
      <c r="N17" s="113"/>
      <c r="O17" s="113"/>
    </row>
    <row r="18" spans="1:15" s="6" customFormat="1" ht="27.75" customHeight="1" thickBot="1">
      <c r="A18" s="110">
        <v>6</v>
      </c>
      <c r="B18" s="273" t="s">
        <v>88</v>
      </c>
      <c r="C18" s="274" t="s">
        <v>114</v>
      </c>
      <c r="D18" s="111" t="str">
        <f>ЖН!C14</f>
        <v>В-17-061</v>
      </c>
      <c r="E18" s="110">
        <f>ЖН!AB14+ЖН!AC14</f>
        <v>10</v>
      </c>
      <c r="F18" s="110">
        <f>ЖН!AD14+ЖН!AE14</f>
        <v>10</v>
      </c>
      <c r="G18" s="110">
        <f>ЖН!X14+ЖН!Y14+ЖН!Z14+ЖН!AA14</f>
        <v>17</v>
      </c>
      <c r="H18" s="110"/>
      <c r="I18" s="110"/>
      <c r="J18" s="110">
        <f>ОН!X14+ОН!Y14+ОН!Z14+ОН!AA14</f>
        <v>0</v>
      </c>
      <c r="K18" s="110">
        <f t="shared" si="0"/>
        <v>17</v>
      </c>
      <c r="L18" s="120"/>
      <c r="M18" s="113"/>
      <c r="N18" s="113"/>
      <c r="O18" s="113"/>
    </row>
    <row r="19" spans="1:15" s="6" customFormat="1" ht="27.75" customHeight="1" thickBot="1">
      <c r="A19" s="110">
        <v>7</v>
      </c>
      <c r="B19" s="273" t="s">
        <v>89</v>
      </c>
      <c r="C19" s="274" t="s">
        <v>104</v>
      </c>
      <c r="D19" s="111" t="str">
        <f>ЖН!C15</f>
        <v>В-17-062</v>
      </c>
      <c r="E19" s="110">
        <f>ЖН!AB15+ЖН!AC15</f>
        <v>16</v>
      </c>
      <c r="F19" s="110">
        <f>ЖН!AD15+ЖН!AE15</f>
        <v>15</v>
      </c>
      <c r="G19" s="110">
        <f>ЖН!X15+ЖН!Y15+ЖН!Z15+ЖН!AA15</f>
        <v>32</v>
      </c>
      <c r="H19" s="110"/>
      <c r="I19" s="110"/>
      <c r="J19" s="110">
        <f>ОН!X15+ОН!Y15+ОН!Z15+ОН!AA15</f>
        <v>0</v>
      </c>
      <c r="K19" s="110">
        <f t="shared" si="0"/>
        <v>32</v>
      </c>
      <c r="L19" s="120"/>
      <c r="M19" s="113"/>
      <c r="N19" s="113"/>
      <c r="O19" s="113"/>
    </row>
    <row r="20" spans="1:15" s="6" customFormat="1" ht="27.75" customHeight="1" thickBot="1">
      <c r="A20" s="110">
        <v>8</v>
      </c>
      <c r="B20" s="273" t="s">
        <v>90</v>
      </c>
      <c r="C20" s="274" t="s">
        <v>113</v>
      </c>
      <c r="D20" s="111" t="str">
        <f>ЖН!C16</f>
        <v>В-17-063</v>
      </c>
      <c r="E20" s="110">
        <f>ЖН!AB16+ЖН!AC16</f>
        <v>13</v>
      </c>
      <c r="F20" s="110">
        <f>ЖН!AD16+ЖН!AE16</f>
        <v>12</v>
      </c>
      <c r="G20" s="110">
        <f>ЖН!X16+ЖН!Y16+ЖН!Z16+ЖН!AA16</f>
        <v>31</v>
      </c>
      <c r="H20" s="110"/>
      <c r="I20" s="110"/>
      <c r="J20" s="110">
        <f>ОН!X16+ОН!Y16+ОН!Z16+ОН!AA16</f>
        <v>0</v>
      </c>
      <c r="K20" s="110">
        <f t="shared" si="0"/>
        <v>31</v>
      </c>
      <c r="L20" s="120"/>
      <c r="M20" s="113"/>
      <c r="N20" s="113"/>
      <c r="O20" s="113"/>
    </row>
    <row r="21" spans="1:15" s="6" customFormat="1" ht="27.75" customHeight="1" thickBot="1">
      <c r="A21" s="110">
        <v>9</v>
      </c>
      <c r="B21" s="273" t="s">
        <v>91</v>
      </c>
      <c r="C21" s="274" t="s">
        <v>106</v>
      </c>
      <c r="D21" s="111" t="s">
        <v>106</v>
      </c>
      <c r="E21" s="110" t="e">
        <f>ЖН!#REF!+ЖН!#REF!</f>
        <v>#REF!</v>
      </c>
      <c r="F21" s="110" t="e">
        <f>ЖН!#REF!+ЖН!#REF!</f>
        <v>#REF!</v>
      </c>
      <c r="G21" s="110">
        <f>ЖН!X17+ЖН!Y17+ЖН!Z17+ЖН!AA17</f>
        <v>22</v>
      </c>
      <c r="H21" s="110"/>
      <c r="I21" s="110"/>
      <c r="J21" s="110">
        <f>ОН!X17+ОН!Y17+ОН!Z17+ОН!AA17</f>
        <v>0</v>
      </c>
      <c r="K21" s="110">
        <f t="shared" si="0"/>
        <v>22</v>
      </c>
      <c r="L21" s="120"/>
      <c r="M21" s="113"/>
      <c r="N21" s="113"/>
      <c r="O21" s="113"/>
    </row>
    <row r="22" spans="1:15" s="6" customFormat="1" ht="27.75" customHeight="1" thickBot="1">
      <c r="A22" s="110">
        <v>10</v>
      </c>
      <c r="B22" s="273" t="s">
        <v>92</v>
      </c>
      <c r="C22" s="274" t="s">
        <v>112</v>
      </c>
      <c r="D22" s="111" t="str">
        <f>ЖН!C17</f>
        <v>В-17-064</v>
      </c>
      <c r="E22" s="110">
        <f>ЖН!AB17+ЖН!AC17</f>
        <v>12</v>
      </c>
      <c r="F22" s="110">
        <f>ЖН!AD17+ЖН!AE17</f>
        <v>12</v>
      </c>
      <c r="G22" s="110">
        <f>ЖН!X18+ЖН!Y18+ЖН!Z18+ЖН!AA18</f>
        <v>34</v>
      </c>
      <c r="H22" s="110"/>
      <c r="I22" s="110"/>
      <c r="J22" s="110">
        <f>ОН!X18+ОН!Y18+ОН!Z18+ОН!AA18</f>
        <v>0</v>
      </c>
      <c r="K22" s="110">
        <f t="shared" si="0"/>
        <v>34</v>
      </c>
      <c r="L22" s="120"/>
      <c r="M22" s="113"/>
      <c r="N22" s="113"/>
      <c r="O22" s="113"/>
    </row>
    <row r="23" spans="1:15" s="6" customFormat="1" ht="27.75" customHeight="1" thickBot="1">
      <c r="A23" s="110">
        <v>11</v>
      </c>
      <c r="B23" s="273" t="s">
        <v>93</v>
      </c>
      <c r="C23" s="274" t="s">
        <v>115</v>
      </c>
      <c r="D23" s="111" t="str">
        <f>ЖН!C18</f>
        <v>В-17-065</v>
      </c>
      <c r="E23" s="110">
        <f>ЖН!AB18+ЖН!AC18</f>
        <v>15</v>
      </c>
      <c r="F23" s="110">
        <f>ЖН!AD18+ЖН!AE18</f>
        <v>14</v>
      </c>
      <c r="G23" s="110">
        <f>ЖН!X19+ЖН!Y19+ЖН!Z19+ЖН!AA19</f>
        <v>27</v>
      </c>
      <c r="H23" s="110"/>
      <c r="I23" s="110"/>
      <c r="J23" s="110">
        <f>ОН!X19+ОН!Y19+ОН!Z19+ОН!AA19</f>
        <v>0</v>
      </c>
      <c r="K23" s="110">
        <f t="shared" si="0"/>
        <v>27</v>
      </c>
      <c r="L23" s="120"/>
      <c r="M23" s="113"/>
      <c r="N23" s="113"/>
      <c r="O23" s="113"/>
    </row>
    <row r="24" spans="1:15" s="6" customFormat="1" ht="27.75" customHeight="1" thickBot="1">
      <c r="A24" s="110">
        <v>12</v>
      </c>
      <c r="B24" s="273" t="s">
        <v>94</v>
      </c>
      <c r="C24" s="274" t="s">
        <v>109</v>
      </c>
      <c r="D24" s="111" t="str">
        <f>ЖН!C19</f>
        <v>В-17-066</v>
      </c>
      <c r="E24" s="110">
        <f>ЖН!AB19+ЖН!AC19</f>
        <v>10</v>
      </c>
      <c r="F24" s="110">
        <f>ЖН!AD19+ЖН!AE19</f>
        <v>10</v>
      </c>
      <c r="G24" s="110">
        <f>ЖН!X20+ЖН!Y20+ЖН!Z20+ЖН!AA20</f>
        <v>23</v>
      </c>
      <c r="H24" s="110"/>
      <c r="I24" s="110"/>
      <c r="J24" s="110">
        <f>ОН!X20+ОН!Y20+ОН!Z20+ОН!AA20</f>
        <v>0</v>
      </c>
      <c r="K24" s="110">
        <f t="shared" si="0"/>
        <v>23</v>
      </c>
      <c r="L24" s="120"/>
      <c r="M24" s="113"/>
      <c r="N24" s="113"/>
      <c r="O24" s="113"/>
    </row>
    <row r="25" spans="1:15" s="6" customFormat="1" ht="27.75" customHeight="1" thickBot="1">
      <c r="A25" s="110">
        <v>13</v>
      </c>
      <c r="B25" s="273" t="s">
        <v>95</v>
      </c>
      <c r="C25" s="274" t="s">
        <v>111</v>
      </c>
      <c r="D25" s="111" t="str">
        <f>ЖН!C20</f>
        <v>В-17-067</v>
      </c>
      <c r="E25" s="110">
        <f>ЖН!AB20+ЖН!AC20</f>
        <v>10</v>
      </c>
      <c r="F25" s="110">
        <f>ЖН!AD20+ЖН!AE20</f>
        <v>10</v>
      </c>
      <c r="G25" s="110">
        <f>ЖН!X21+ЖН!Y21+ЖН!Z21+ЖН!AA21</f>
        <v>28</v>
      </c>
      <c r="H25" s="110"/>
      <c r="I25" s="110"/>
      <c r="J25" s="110">
        <f>ОН!X21+ОН!Y21+ОН!Z21+ОН!AA21</f>
        <v>0</v>
      </c>
      <c r="K25" s="110">
        <f t="shared" si="0"/>
        <v>28</v>
      </c>
      <c r="L25" s="120"/>
      <c r="M25" s="113"/>
      <c r="N25" s="113"/>
      <c r="O25" s="113"/>
    </row>
    <row r="26" spans="1:15" s="6" customFormat="1" ht="27.75" customHeight="1" thickBot="1">
      <c r="A26" s="110">
        <v>14</v>
      </c>
      <c r="B26" s="273" t="s">
        <v>96</v>
      </c>
      <c r="C26" s="274" t="s">
        <v>108</v>
      </c>
      <c r="D26" s="111" t="str">
        <f>ЖН!C21</f>
        <v>В-17-068</v>
      </c>
      <c r="E26" s="110">
        <f>ЖН!AB21+ЖН!AC21</f>
        <v>16</v>
      </c>
      <c r="F26" s="110">
        <f>ЖН!AD21+ЖН!AE21</f>
        <v>15</v>
      </c>
      <c r="G26" s="110">
        <f>ЖН!X22+ЖН!Y22+ЖН!Z22+ЖН!AA22</f>
        <v>33</v>
      </c>
      <c r="H26" s="110"/>
      <c r="I26" s="110"/>
      <c r="J26" s="110">
        <f>ОН!X22+ОН!Y22+ОН!Z22+ОН!AA22</f>
        <v>0</v>
      </c>
      <c r="K26" s="110">
        <f t="shared" si="0"/>
        <v>33</v>
      </c>
      <c r="L26" s="120"/>
      <c r="M26" s="113"/>
      <c r="N26" s="113"/>
      <c r="O26" s="113"/>
    </row>
    <row r="27" spans="1:15" s="6" customFormat="1" ht="27.75" customHeight="1" thickBot="1">
      <c r="A27" s="110">
        <v>15</v>
      </c>
      <c r="B27" s="273" t="s">
        <v>97</v>
      </c>
      <c r="C27" s="274" t="s">
        <v>110</v>
      </c>
      <c r="D27" s="111" t="str">
        <f>ЖН!C22</f>
        <v>В-17-069</v>
      </c>
      <c r="E27" s="110">
        <f>7!E28</f>
        <v>16</v>
      </c>
      <c r="F27" s="110">
        <f>7!F28</f>
        <v>15</v>
      </c>
      <c r="G27" s="110">
        <f>ЖН!X23+ЖН!Y23+ЖН!Z23+ЖН!AA23</f>
        <v>32</v>
      </c>
      <c r="H27" s="110"/>
      <c r="I27" s="110"/>
      <c r="J27" s="110">
        <f>ОН!X23+ОН!Y23+ОН!Z23+ОН!AA23</f>
        <v>0</v>
      </c>
      <c r="K27" s="110">
        <f t="shared" si="0"/>
        <v>32</v>
      </c>
      <c r="L27" s="120"/>
      <c r="M27" s="113"/>
      <c r="N27" s="113"/>
      <c r="O27" s="113"/>
    </row>
    <row r="28" spans="1:15" s="6" customFormat="1" ht="27.75" customHeight="1" thickBot="1">
      <c r="A28" s="110">
        <v>16</v>
      </c>
      <c r="B28" s="273" t="s">
        <v>98</v>
      </c>
      <c r="C28" s="274" t="s">
        <v>103</v>
      </c>
      <c r="D28" s="111" t="str">
        <f>ЖН!C23</f>
        <v>В-17-070</v>
      </c>
      <c r="E28" s="110">
        <f>ЖН!AB23+ЖН!AC23</f>
        <v>16</v>
      </c>
      <c r="F28" s="110">
        <f>ЖН!AD23+ЖН!AE23</f>
        <v>15</v>
      </c>
      <c r="G28" s="110">
        <f>ЖН!X24+ЖН!Y24+ЖН!Z24+ЖН!AA24</f>
        <v>31</v>
      </c>
      <c r="H28" s="110"/>
      <c r="I28" s="110"/>
      <c r="J28" s="110">
        <f>ОН!X24+ОН!Y24+ОН!Z24+ОН!AA24</f>
        <v>0</v>
      </c>
      <c r="K28" s="110">
        <f t="shared" si="0"/>
        <v>31</v>
      </c>
      <c r="L28" s="120"/>
      <c r="M28" s="113"/>
      <c r="N28" s="113"/>
      <c r="O28" s="113"/>
    </row>
    <row r="29" spans="1:15" s="6" customFormat="1" ht="27" customHeight="1" thickBot="1">
      <c r="A29" s="110">
        <v>17</v>
      </c>
      <c r="B29" s="273" t="s">
        <v>99</v>
      </c>
      <c r="C29" s="274" t="s">
        <v>105</v>
      </c>
      <c r="D29" s="111" t="str">
        <f>ЖН!C24</f>
        <v>В-17-071</v>
      </c>
      <c r="E29" s="110">
        <f>ЖН!AB24+ЖН!AC24</f>
        <v>10</v>
      </c>
      <c r="F29" s="110">
        <f>ЖН!AD24+ЖН!AE24</f>
        <v>10</v>
      </c>
      <c r="G29" s="110">
        <f>ЖН!X25+ЖН!Y25+ЖН!Z25+ЖН!AA25</f>
        <v>30</v>
      </c>
      <c r="H29" s="110"/>
      <c r="I29" s="110"/>
      <c r="J29" s="110">
        <f>ОН!X25+ОН!Y25+ОН!Z25+ОН!AA25</f>
        <v>0</v>
      </c>
      <c r="K29" s="110">
        <f t="shared" si="0"/>
        <v>30</v>
      </c>
      <c r="L29" s="120"/>
      <c r="M29" s="113"/>
      <c r="N29" s="113"/>
      <c r="O29" s="113"/>
    </row>
    <row r="30" spans="1:15" s="6" customFormat="1" ht="28.5" customHeight="1" thickBot="1">
      <c r="A30" s="110">
        <v>18</v>
      </c>
      <c r="B30" s="273" t="s">
        <v>102</v>
      </c>
      <c r="C30" s="274" t="s">
        <v>131</v>
      </c>
      <c r="D30" s="111" t="s">
        <v>131</v>
      </c>
      <c r="E30" s="110"/>
      <c r="F30" s="110"/>
      <c r="G30" s="110">
        <f>ЖН!X26+ЖН!Y26+ЖН!Z26+ЖН!AA26</f>
        <v>21</v>
      </c>
      <c r="H30" s="110"/>
      <c r="I30" s="110"/>
      <c r="J30" s="110">
        <f>ОН!X26+ОН!Y26+ОН!Z26+ОН!AA26</f>
        <v>0</v>
      </c>
      <c r="K30" s="110">
        <f t="shared" si="0"/>
        <v>21</v>
      </c>
      <c r="L30" s="120"/>
      <c r="M30" s="113"/>
      <c r="N30" s="113"/>
      <c r="O30" s="113"/>
    </row>
    <row r="31" spans="1:15" ht="49.5" customHeight="1" thickBot="1">
      <c r="A31" s="299" t="s">
        <v>14</v>
      </c>
      <c r="B31" s="299"/>
      <c r="C31" s="299"/>
      <c r="D31" s="122"/>
      <c r="E31" s="115"/>
      <c r="F31" s="116"/>
      <c r="G31" s="110"/>
      <c r="H31" s="116"/>
      <c r="I31" s="115"/>
      <c r="J31" s="115"/>
      <c r="K31" s="117"/>
      <c r="L31" s="117"/>
      <c r="M31" s="115"/>
      <c r="N31" s="115"/>
      <c r="O31" s="118"/>
    </row>
    <row r="32" spans="1:3" ht="39.75" customHeight="1">
      <c r="A32" s="288"/>
      <c r="B32" s="288"/>
      <c r="C32" s="288"/>
    </row>
    <row r="33" spans="1:15" ht="18">
      <c r="A33" s="22"/>
      <c r="B33" s="22"/>
      <c r="C33" s="23" t="s">
        <v>15</v>
      </c>
      <c r="D33" s="47">
        <v>18</v>
      </c>
      <c r="E33" s="59"/>
      <c r="F33" s="59"/>
      <c r="G33" s="25" t="s">
        <v>76</v>
      </c>
      <c r="H33" s="25"/>
      <c r="I33" s="25"/>
      <c r="J33" s="25"/>
      <c r="K33" s="17"/>
      <c r="L33" s="17"/>
      <c r="M33" s="17"/>
      <c r="N33" s="26"/>
      <c r="O33" s="17"/>
    </row>
    <row r="34" spans="1:15" ht="18">
      <c r="A34" s="22"/>
      <c r="B34" s="22"/>
      <c r="C34" s="23"/>
      <c r="D34" s="60"/>
      <c r="E34" s="25"/>
      <c r="F34" s="25"/>
      <c r="G34" s="25"/>
      <c r="H34" s="25"/>
      <c r="I34" s="17"/>
      <c r="J34" s="17"/>
      <c r="K34" s="25"/>
      <c r="L34" s="25"/>
      <c r="M34" s="17"/>
      <c r="N34" s="26"/>
      <c r="O34" s="17"/>
    </row>
    <row r="35" spans="1:15" ht="40.5" customHeight="1">
      <c r="A35" s="17"/>
      <c r="B35" s="17"/>
      <c r="C35" s="26"/>
      <c r="D35" s="289" t="s">
        <v>16</v>
      </c>
      <c r="E35" s="289"/>
      <c r="F35" s="289"/>
      <c r="G35" s="289"/>
      <c r="H35" s="25"/>
      <c r="I35" s="24"/>
      <c r="J35" s="24"/>
      <c r="K35" s="290" t="s">
        <v>17</v>
      </c>
      <c r="L35" s="290"/>
      <c r="M35" s="24"/>
      <c r="N35" s="24"/>
      <c r="O35" s="17"/>
    </row>
    <row r="36" spans="1:15" ht="18">
      <c r="A36" s="291"/>
      <c r="B36" s="291"/>
      <c r="C36" s="291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8">
      <c r="A37" s="26" t="s">
        <v>73</v>
      </c>
      <c r="B37" s="26"/>
      <c r="C37" s="26"/>
      <c r="D37" s="259" t="str">
        <f>M!F20</f>
        <v>О.Р. Кучаров</v>
      </c>
      <c r="E37" s="259"/>
      <c r="F37" s="259"/>
      <c r="G37" s="259"/>
      <c r="H37" s="59"/>
      <c r="I37" s="59"/>
      <c r="J37" s="59"/>
      <c r="K37" s="25" t="s">
        <v>18</v>
      </c>
      <c r="L37" s="25"/>
      <c r="M37" s="261"/>
      <c r="N37" s="261"/>
      <c r="O37" s="63" t="str">
        <f>M!G14</f>
        <v>Эрназаров Ф</v>
      </c>
    </row>
    <row r="38" spans="1:15" ht="18">
      <c r="A38" s="285" t="s">
        <v>19</v>
      </c>
      <c r="B38" s="285"/>
      <c r="C38" s="27" t="s">
        <v>1</v>
      </c>
      <c r="D38" s="262" t="s">
        <v>20</v>
      </c>
      <c r="E38" s="262"/>
      <c r="F38" s="262"/>
      <c r="G38" s="262"/>
      <c r="H38" s="59"/>
      <c r="I38" s="28"/>
      <c r="J38" s="28"/>
      <c r="K38" s="17"/>
      <c r="L38" s="17"/>
      <c r="M38" s="262" t="s">
        <v>21</v>
      </c>
      <c r="N38" s="262"/>
      <c r="O38" s="28" t="s">
        <v>20</v>
      </c>
    </row>
  </sheetData>
  <sheetProtection/>
  <mergeCells count="46">
    <mergeCell ref="A36:C36"/>
    <mergeCell ref="D37:G37"/>
    <mergeCell ref="M37:N37"/>
    <mergeCell ref="A38:B38"/>
    <mergeCell ref="D38:G38"/>
    <mergeCell ref="M38:N38"/>
    <mergeCell ref="B29:C29"/>
    <mergeCell ref="A32:C32"/>
    <mergeCell ref="D35:G35"/>
    <mergeCell ref="K35:L35"/>
    <mergeCell ref="A31:C31"/>
    <mergeCell ref="B30:C30"/>
    <mergeCell ref="B27:C27"/>
    <mergeCell ref="B28:C28"/>
    <mergeCell ref="B25:C25"/>
    <mergeCell ref="B26:C26"/>
    <mergeCell ref="B23:C23"/>
    <mergeCell ref="B24:C24"/>
    <mergeCell ref="B21:C21"/>
    <mergeCell ref="B22:C22"/>
    <mergeCell ref="B19:C19"/>
    <mergeCell ref="B20:C20"/>
    <mergeCell ref="B17:C17"/>
    <mergeCell ref="B18:C18"/>
    <mergeCell ref="B15:C15"/>
    <mergeCell ref="B16:C16"/>
    <mergeCell ref="B13:C13"/>
    <mergeCell ref="B14:C14"/>
    <mergeCell ref="N11:N12"/>
    <mergeCell ref="O11:O12"/>
    <mergeCell ref="M11:M12"/>
    <mergeCell ref="H9:K9"/>
    <mergeCell ref="A11:A12"/>
    <mergeCell ref="B11:C12"/>
    <mergeCell ref="D11:D12"/>
    <mergeCell ref="E11:K11"/>
    <mergeCell ref="L11:L12"/>
    <mergeCell ref="C9:F9"/>
    <mergeCell ref="E7:F7"/>
    <mergeCell ref="H7:I7"/>
    <mergeCell ref="A8:B8"/>
    <mergeCell ref="A6:O6"/>
    <mergeCell ref="A2:O2"/>
    <mergeCell ref="A4:I4"/>
    <mergeCell ref="A5:H5"/>
    <mergeCell ref="A3:P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8"/>
  <sheetViews>
    <sheetView view="pageLayout" zoomScaleSheetLayoutView="100" workbookViewId="0" topLeftCell="A7">
      <selection activeCell="N23" sqref="N23"/>
    </sheetView>
  </sheetViews>
  <sheetFormatPr defaultColWidth="9.140625" defaultRowHeight="12.75"/>
  <cols>
    <col min="1" max="2" width="4.57421875" style="5" customWidth="1"/>
    <col min="3" max="3" width="43.140625" style="5" customWidth="1"/>
    <col min="4" max="4" width="14.57421875" style="5" customWidth="1"/>
    <col min="5" max="6" width="4.7109375" style="5" hidden="1" customWidth="1"/>
    <col min="7" max="7" width="9.57421875" style="5" customWidth="1"/>
    <col min="8" max="8" width="4.7109375" style="5" hidden="1" customWidth="1"/>
    <col min="9" max="9" width="4.28125" style="5" hidden="1" customWidth="1"/>
    <col min="10" max="10" width="9.421875" style="5" customWidth="1"/>
    <col min="11" max="11" width="9.00390625" style="5" customWidth="1"/>
    <col min="12" max="12" width="10.8515625" style="5" customWidth="1"/>
    <col min="13" max="13" width="12.00390625" style="5" customWidth="1"/>
    <col min="14" max="14" width="10.140625" style="5" customWidth="1"/>
    <col min="15" max="15" width="5.57421875" style="5" customWidth="1"/>
    <col min="16" max="16" width="8.00390625" style="5" customWidth="1"/>
    <col min="17" max="17" width="2.00390625" style="5" customWidth="1"/>
  </cols>
  <sheetData>
    <row r="1" spans="1:17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282" t="str">
        <f>M!C6</f>
        <v>12-шакл</v>
      </c>
      <c r="P1" s="282"/>
      <c r="Q1" s="282"/>
    </row>
    <row r="2" spans="1:17" ht="15.75" customHeight="1">
      <c r="A2" s="263" t="s">
        <v>160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</row>
    <row r="3" spans="1:17" ht="33" customHeight="1">
      <c r="A3" s="264" t="s">
        <v>132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</row>
    <row r="4" spans="1:17" ht="15.75" customHeight="1">
      <c r="A4" s="265" t="s">
        <v>38</v>
      </c>
      <c r="B4" s="265"/>
      <c r="C4" s="265"/>
      <c r="D4" s="265"/>
      <c r="E4" s="265"/>
      <c r="F4" s="265"/>
      <c r="G4" s="265"/>
      <c r="H4" s="265"/>
      <c r="I4" s="265"/>
      <c r="J4" s="18" t="s">
        <v>22</v>
      </c>
      <c r="K4" s="31">
        <v>18</v>
      </c>
      <c r="L4" s="31"/>
      <c r="M4" s="19"/>
      <c r="N4" s="19"/>
      <c r="O4" s="19"/>
      <c r="P4" s="19"/>
      <c r="Q4" s="19"/>
    </row>
    <row r="5" spans="1:17" ht="15.75" customHeight="1">
      <c r="A5" s="265" t="str">
        <f>M!C20</f>
        <v>2017-2018 ўқув йили</v>
      </c>
      <c r="B5" s="265"/>
      <c r="C5" s="265"/>
      <c r="D5" s="265"/>
      <c r="E5" s="265"/>
      <c r="F5" s="265"/>
      <c r="G5" s="265"/>
      <c r="H5" s="265"/>
      <c r="I5" s="57"/>
      <c r="J5" s="57" t="str">
        <f>M!C2</f>
        <v>Бахорги</v>
      </c>
      <c r="K5" s="56" t="s">
        <v>24</v>
      </c>
      <c r="N5" s="56"/>
      <c r="O5" s="56"/>
      <c r="P5" s="56"/>
      <c r="Q5" s="56"/>
    </row>
    <row r="6" spans="1:17" ht="15.75" customHeight="1">
      <c r="A6" s="263" t="str">
        <f>M!B20</f>
        <v>Сув хўжалигини ташкил этиш ва бошқариш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</row>
    <row r="7" spans="1:17" ht="15.75" customHeight="1">
      <c r="A7" s="18"/>
      <c r="B7" s="18"/>
      <c r="C7" s="62">
        <f>M!C3</f>
        <v>1</v>
      </c>
      <c r="D7" s="61" t="s">
        <v>6</v>
      </c>
      <c r="E7" s="266"/>
      <c r="F7" s="266"/>
      <c r="G7" s="30">
        <v>7</v>
      </c>
      <c r="H7" s="266"/>
      <c r="I7" s="266"/>
      <c r="J7" s="61" t="s">
        <v>23</v>
      </c>
      <c r="K7" s="30">
        <v>2</v>
      </c>
      <c r="L7" s="20" t="s">
        <v>7</v>
      </c>
      <c r="M7" s="20"/>
      <c r="N7" s="20"/>
      <c r="O7" s="20"/>
      <c r="P7" s="20"/>
      <c r="Q7" s="20"/>
    </row>
    <row r="8" spans="1:17" ht="19.5" customHeight="1">
      <c r="A8" s="268" t="s">
        <v>39</v>
      </c>
      <c r="B8" s="268"/>
      <c r="C8" s="58" t="s">
        <v>118</v>
      </c>
      <c r="D8" s="53"/>
      <c r="E8" s="53"/>
      <c r="F8" s="53"/>
      <c r="G8" s="67" t="s">
        <v>122</v>
      </c>
      <c r="H8" s="67"/>
      <c r="I8" s="69"/>
      <c r="J8" s="69"/>
      <c r="K8" s="66"/>
      <c r="L8" s="46" t="s">
        <v>48</v>
      </c>
      <c r="M8" s="46"/>
      <c r="N8" s="65" t="s">
        <v>122</v>
      </c>
      <c r="O8" s="68"/>
      <c r="P8" s="66"/>
      <c r="Q8" s="66"/>
    </row>
    <row r="9" spans="1:17" ht="18.75" customHeight="1">
      <c r="A9" s="21" t="s">
        <v>25</v>
      </c>
      <c r="B9" s="21"/>
      <c r="C9" s="272" t="s">
        <v>26</v>
      </c>
      <c r="D9" s="272"/>
      <c r="E9" s="272"/>
      <c r="F9" s="272"/>
      <c r="G9" s="32">
        <v>124</v>
      </c>
      <c r="H9" s="279" t="s">
        <v>43</v>
      </c>
      <c r="I9" s="279"/>
      <c r="J9" s="279"/>
      <c r="K9" s="279"/>
      <c r="L9" s="32">
        <v>20</v>
      </c>
      <c r="M9" s="280" t="str">
        <f>M!F16</f>
        <v>  Июнь 2018 й</v>
      </c>
      <c r="N9" s="280"/>
      <c r="O9" s="48"/>
      <c r="P9" s="278"/>
      <c r="Q9" s="278"/>
    </row>
    <row r="10" spans="1:17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 customHeight="1" thickBot="1">
      <c r="A11" s="318" t="s">
        <v>0</v>
      </c>
      <c r="B11" s="312" t="s">
        <v>40</v>
      </c>
      <c r="C11" s="314"/>
      <c r="D11" s="320" t="s">
        <v>8</v>
      </c>
      <c r="E11" s="295" t="s">
        <v>9</v>
      </c>
      <c r="F11" s="296"/>
      <c r="G11" s="296"/>
      <c r="H11" s="296"/>
      <c r="I11" s="296"/>
      <c r="J11" s="296"/>
      <c r="K11" s="297"/>
      <c r="L11" s="310" t="s">
        <v>10</v>
      </c>
      <c r="M11" s="310" t="s">
        <v>11</v>
      </c>
      <c r="N11" s="310" t="s">
        <v>12</v>
      </c>
      <c r="O11" s="312" t="s">
        <v>13</v>
      </c>
      <c r="P11" s="313"/>
      <c r="Q11" s="314"/>
    </row>
    <row r="12" spans="1:17" ht="71.25" customHeight="1" thickBot="1">
      <c r="A12" s="319"/>
      <c r="B12" s="315"/>
      <c r="C12" s="317"/>
      <c r="D12" s="321"/>
      <c r="E12" s="109" t="s">
        <v>2</v>
      </c>
      <c r="F12" s="109" t="s">
        <v>3</v>
      </c>
      <c r="G12" s="109" t="s">
        <v>63</v>
      </c>
      <c r="H12" s="109" t="s">
        <v>34</v>
      </c>
      <c r="I12" s="109" t="s">
        <v>35</v>
      </c>
      <c r="J12" s="109" t="s">
        <v>74</v>
      </c>
      <c r="K12" s="109" t="s">
        <v>59</v>
      </c>
      <c r="L12" s="311"/>
      <c r="M12" s="311"/>
      <c r="N12" s="311"/>
      <c r="O12" s="315"/>
      <c r="P12" s="316"/>
      <c r="Q12" s="317"/>
    </row>
    <row r="13" spans="1:17" s="6" customFormat="1" ht="27.75" customHeight="1" thickBot="1">
      <c r="A13" s="110">
        <v>1</v>
      </c>
      <c r="B13" s="273" t="str">
        <f>ЖН!B9</f>
        <v>Абдисоатов Умиджон Абдурашид ўғли</v>
      </c>
      <c r="C13" s="274"/>
      <c r="D13" s="111" t="str">
        <f>ЖН!C9</f>
        <v>В-17-042</v>
      </c>
      <c r="E13" s="121">
        <f>ЖН!AN9+ЖН!AO9</f>
        <v>0</v>
      </c>
      <c r="F13" s="121">
        <f>ЖН!AP9+ЖН!AQ9</f>
        <v>0</v>
      </c>
      <c r="G13" s="121">
        <f>ЖН!AF9+ЖН!AG9+ЖН!AH9+ЖН!AI9</f>
        <v>16</v>
      </c>
      <c r="H13" s="121"/>
      <c r="I13" s="121"/>
      <c r="J13" s="121">
        <f>ОН!AF9+ОН!AG9+ОН!AH9+ОН!AI9</f>
        <v>0</v>
      </c>
      <c r="K13" s="121">
        <f>G13+J13</f>
        <v>16</v>
      </c>
      <c r="L13" s="120"/>
      <c r="M13" s="113"/>
      <c r="N13" s="113"/>
      <c r="O13" s="275"/>
      <c r="P13" s="276"/>
      <c r="Q13" s="277"/>
    </row>
    <row r="14" spans="1:17" s="6" customFormat="1" ht="27.75" customHeight="1" thickBot="1">
      <c r="A14" s="110">
        <v>2</v>
      </c>
      <c r="B14" s="273" t="str">
        <f>ЖН!B10</f>
        <v>Абдуллаева Руҳсора Акромжон қизи</v>
      </c>
      <c r="C14" s="274"/>
      <c r="D14" s="111" t="str">
        <f>ЖН!C10</f>
        <v>В-17-057</v>
      </c>
      <c r="E14" s="121">
        <f>ЖН!AN10+ЖН!AO10</f>
        <v>0</v>
      </c>
      <c r="F14" s="121">
        <f>ЖН!AP10+ЖН!AQ10</f>
        <v>0</v>
      </c>
      <c r="G14" s="121">
        <f>ЖН!AF10+ЖН!AG10+ЖН!AH10+ЖН!AI10</f>
        <v>20</v>
      </c>
      <c r="H14" s="121"/>
      <c r="I14" s="121"/>
      <c r="J14" s="121">
        <f>ОН!AF10+ОН!AG10+ОН!AH10+ОН!AI10</f>
        <v>0</v>
      </c>
      <c r="K14" s="121">
        <f aca="true" t="shared" si="0" ref="K14:K30">G14+J14</f>
        <v>20</v>
      </c>
      <c r="L14" s="120"/>
      <c r="M14" s="113"/>
      <c r="N14" s="113"/>
      <c r="O14" s="275"/>
      <c r="P14" s="276"/>
      <c r="Q14" s="277"/>
    </row>
    <row r="15" spans="1:17" s="6" customFormat="1" ht="27.75" customHeight="1" thickBot="1">
      <c r="A15" s="110">
        <v>3</v>
      </c>
      <c r="B15" s="273" t="str">
        <f>ЖН!B11</f>
        <v>Абдуманнобов Тожиддин Абдусодиқ ўғли</v>
      </c>
      <c r="C15" s="274"/>
      <c r="D15" s="111" t="str">
        <f>ЖН!C11</f>
        <v>В-17-058</v>
      </c>
      <c r="E15" s="121">
        <f>ЖН!AN11+ЖН!AO11</f>
        <v>0</v>
      </c>
      <c r="F15" s="121">
        <f>ЖН!AP11+ЖН!AQ11</f>
        <v>0</v>
      </c>
      <c r="G15" s="121">
        <f>ЖН!AF11+ЖН!AG11+ЖН!AH11+ЖН!AI11</f>
        <v>28</v>
      </c>
      <c r="H15" s="121"/>
      <c r="I15" s="121"/>
      <c r="J15" s="121">
        <f>ОН!AF11+ОН!AG11+ОН!AH11+ОН!AI11</f>
        <v>0</v>
      </c>
      <c r="K15" s="121">
        <f t="shared" si="0"/>
        <v>28</v>
      </c>
      <c r="L15" s="120"/>
      <c r="M15" s="113"/>
      <c r="N15" s="113"/>
      <c r="O15" s="275"/>
      <c r="P15" s="276"/>
      <c r="Q15" s="277"/>
    </row>
    <row r="16" spans="1:17" s="6" customFormat="1" ht="27.75" customHeight="1" thickBot="1">
      <c r="A16" s="110">
        <v>4</v>
      </c>
      <c r="B16" s="273" t="str">
        <f>ЖН!B12</f>
        <v>Абдурасулов Самижон Абдувахоб ўғли</v>
      </c>
      <c r="C16" s="274"/>
      <c r="D16" s="111" t="str">
        <f>ЖН!C12</f>
        <v>В-17-059</v>
      </c>
      <c r="E16" s="121">
        <f>ЖН!AN12+ЖН!AO12</f>
        <v>0</v>
      </c>
      <c r="F16" s="121">
        <f>ЖН!AP12+ЖН!AQ12</f>
        <v>0</v>
      </c>
      <c r="G16" s="121">
        <f>ЖН!AF12+ЖН!AG12+ЖН!AH12+ЖН!AI12</f>
        <v>26</v>
      </c>
      <c r="H16" s="121"/>
      <c r="I16" s="121"/>
      <c r="J16" s="121">
        <f>ОН!AF12+ОН!AG12+ОН!AH12+ОН!AI12</f>
        <v>0</v>
      </c>
      <c r="K16" s="121">
        <f t="shared" si="0"/>
        <v>26</v>
      </c>
      <c r="L16" s="120"/>
      <c r="M16" s="113"/>
      <c r="N16" s="113"/>
      <c r="O16" s="275"/>
      <c r="P16" s="276"/>
      <c r="Q16" s="277"/>
    </row>
    <row r="17" spans="1:17" s="6" customFormat="1" ht="27.75" customHeight="1" thickBot="1">
      <c r="A17" s="110">
        <v>5</v>
      </c>
      <c r="B17" s="273" t="str">
        <f>ЖН!B13</f>
        <v>Афенов Серикхан Файзуллаевич</v>
      </c>
      <c r="C17" s="274"/>
      <c r="D17" s="111" t="str">
        <f>ЖН!C13</f>
        <v>В-17-060</v>
      </c>
      <c r="E17" s="121">
        <f>ЖН!AN13+ЖН!AO13</f>
        <v>0</v>
      </c>
      <c r="F17" s="121">
        <f>ЖН!AP13+ЖН!AQ13</f>
        <v>0</v>
      </c>
      <c r="G17" s="121">
        <f>ЖН!AF13+ЖН!AG13+ЖН!AH13+ЖН!AI13</f>
        <v>22</v>
      </c>
      <c r="H17" s="121"/>
      <c r="I17" s="121"/>
      <c r="J17" s="121">
        <f>ОН!AF13+ОН!AG13+ОН!AH13+ОН!AI13</f>
        <v>0</v>
      </c>
      <c r="K17" s="121">
        <f t="shared" si="0"/>
        <v>22</v>
      </c>
      <c r="L17" s="120"/>
      <c r="M17" s="113"/>
      <c r="N17" s="113"/>
      <c r="O17" s="275"/>
      <c r="P17" s="276"/>
      <c r="Q17" s="277"/>
    </row>
    <row r="18" spans="1:17" s="6" customFormat="1" ht="27.75" customHeight="1" thickBot="1">
      <c r="A18" s="110">
        <v>6</v>
      </c>
      <c r="B18" s="273" t="str">
        <f>ЖН!B14</f>
        <v>Аъзамов Асрорбек Фарход ўғли</v>
      </c>
      <c r="C18" s="274"/>
      <c r="D18" s="111" t="str">
        <f>ЖН!C14</f>
        <v>В-17-061</v>
      </c>
      <c r="E18" s="121">
        <f>ЖН!AN14+ЖН!AO14</f>
        <v>0</v>
      </c>
      <c r="F18" s="121">
        <f>ЖН!AP14+ЖН!AQ14</f>
        <v>0</v>
      </c>
      <c r="G18" s="121">
        <f>ЖН!AF14+ЖН!AG14+ЖН!AH14+ЖН!AI14</f>
        <v>16</v>
      </c>
      <c r="H18" s="121"/>
      <c r="I18" s="121"/>
      <c r="J18" s="121">
        <f>ОН!AF14+ОН!AG14+ОН!AH14+ОН!AI14</f>
        <v>0</v>
      </c>
      <c r="K18" s="121">
        <f t="shared" si="0"/>
        <v>16</v>
      </c>
      <c r="L18" s="120"/>
      <c r="M18" s="113"/>
      <c r="N18" s="113"/>
      <c r="O18" s="275"/>
      <c r="P18" s="276"/>
      <c r="Q18" s="277"/>
    </row>
    <row r="19" spans="1:17" s="6" customFormat="1" ht="27.75" customHeight="1" thickBot="1">
      <c r="A19" s="110">
        <v>7</v>
      </c>
      <c r="B19" s="322" t="str">
        <f>ЖН!B15</f>
        <v>Исақулова Ниҳола Яшнар қизи</v>
      </c>
      <c r="C19" s="322"/>
      <c r="D19" s="111" t="str">
        <f>ЖН!C15</f>
        <v>В-17-062</v>
      </c>
      <c r="E19" s="121">
        <f>ЖН!AN15+ЖН!AO15</f>
        <v>0</v>
      </c>
      <c r="F19" s="121">
        <f>ЖН!AP15+ЖН!AQ15</f>
        <v>0</v>
      </c>
      <c r="G19" s="121">
        <f>ЖН!AF15+ЖН!AG15+ЖН!AH15+ЖН!AI15</f>
        <v>33</v>
      </c>
      <c r="H19" s="121"/>
      <c r="I19" s="121"/>
      <c r="J19" s="121">
        <f>ОН!AF15+ОН!AG15+ОН!AH15+ОН!AI15</f>
        <v>0</v>
      </c>
      <c r="K19" s="121">
        <f t="shared" si="0"/>
        <v>33</v>
      </c>
      <c r="L19" s="120"/>
      <c r="M19" s="113"/>
      <c r="N19" s="113"/>
      <c r="O19" s="281"/>
      <c r="P19" s="281"/>
      <c r="Q19" s="281"/>
    </row>
    <row r="20" spans="1:17" s="6" customFormat="1" ht="27.75" customHeight="1" thickBot="1">
      <c r="A20" s="110">
        <v>8</v>
      </c>
      <c r="B20" s="322" t="str">
        <f>ЖН!B16</f>
        <v>Исламов Достонбек Махмудович</v>
      </c>
      <c r="C20" s="322"/>
      <c r="D20" s="111" t="str">
        <f>ЖН!C16</f>
        <v>В-17-063</v>
      </c>
      <c r="E20" s="121">
        <f>ЖН!AN16+ЖН!AO16</f>
        <v>0</v>
      </c>
      <c r="F20" s="121">
        <f>ЖН!AP16+ЖН!AQ16</f>
        <v>0</v>
      </c>
      <c r="G20" s="121">
        <f>ЖН!AF16+ЖН!AG16+ЖН!AH16+ЖН!AI16</f>
        <v>24</v>
      </c>
      <c r="H20" s="121"/>
      <c r="I20" s="121"/>
      <c r="J20" s="121">
        <f>ОН!AF16+ОН!AG16+ОН!AH16+ОН!AI16</f>
        <v>0</v>
      </c>
      <c r="K20" s="121">
        <f t="shared" si="0"/>
        <v>24</v>
      </c>
      <c r="L20" s="120"/>
      <c r="M20" s="113"/>
      <c r="N20" s="113"/>
      <c r="O20" s="281"/>
      <c r="P20" s="281"/>
      <c r="Q20" s="281"/>
    </row>
    <row r="21" spans="1:17" s="6" customFormat="1" ht="27.75" customHeight="1" thickBot="1">
      <c r="A21" s="110">
        <v>9</v>
      </c>
      <c r="B21" s="273" t="s">
        <v>91</v>
      </c>
      <c r="C21" s="274" t="s">
        <v>106</v>
      </c>
      <c r="D21" s="111" t="s">
        <v>106</v>
      </c>
      <c r="E21" s="121" t="e">
        <f>ЖН!#REF!+ЖН!#REF!</f>
        <v>#REF!</v>
      </c>
      <c r="F21" s="121" t="e">
        <f>ЖН!#REF!+ЖН!#REF!</f>
        <v>#REF!</v>
      </c>
      <c r="G21" s="121">
        <f>ЖН!AF17+ЖН!AG17+ЖН!AH17+ЖН!AI17</f>
        <v>18</v>
      </c>
      <c r="H21" s="121"/>
      <c r="I21" s="121"/>
      <c r="J21" s="121">
        <f>ОН!AF17+ОН!AG17+ОН!AH17+ОН!AI17</f>
        <v>0</v>
      </c>
      <c r="K21" s="121">
        <f t="shared" si="0"/>
        <v>18</v>
      </c>
      <c r="L21" s="120"/>
      <c r="M21" s="113"/>
      <c r="N21" s="113"/>
      <c r="O21" s="281"/>
      <c r="P21" s="281"/>
      <c r="Q21" s="281"/>
    </row>
    <row r="22" spans="1:17" s="6" customFormat="1" ht="27.75" customHeight="1" thickBot="1">
      <c r="A22" s="110">
        <v>10</v>
      </c>
      <c r="B22" s="273" t="s">
        <v>92</v>
      </c>
      <c r="C22" s="274" t="s">
        <v>112</v>
      </c>
      <c r="D22" s="111" t="str">
        <f>ЖН!C17</f>
        <v>В-17-064</v>
      </c>
      <c r="E22" s="121">
        <f>ЖН!AN17+ЖН!AO17</f>
        <v>0</v>
      </c>
      <c r="F22" s="121">
        <f>ЖН!AP17+ЖН!AQ17</f>
        <v>0</v>
      </c>
      <c r="G22" s="121">
        <f>ЖН!AF18+ЖН!AG18+ЖН!AH18+ЖН!AI18</f>
        <v>26</v>
      </c>
      <c r="H22" s="121"/>
      <c r="I22" s="121"/>
      <c r="J22" s="121">
        <f>ОН!AF18+ОН!AG18+ОН!AH18+ОН!AI18</f>
        <v>0</v>
      </c>
      <c r="K22" s="121">
        <f t="shared" si="0"/>
        <v>26</v>
      </c>
      <c r="L22" s="120"/>
      <c r="M22" s="113"/>
      <c r="N22" s="113"/>
      <c r="O22" s="281"/>
      <c r="P22" s="281"/>
      <c r="Q22" s="281"/>
    </row>
    <row r="23" spans="1:17" s="6" customFormat="1" ht="27.75" customHeight="1" thickBot="1">
      <c r="A23" s="110">
        <v>11</v>
      </c>
      <c r="B23" s="273" t="s">
        <v>93</v>
      </c>
      <c r="C23" s="274" t="s">
        <v>115</v>
      </c>
      <c r="D23" s="111" t="str">
        <f>ЖН!C18</f>
        <v>В-17-065</v>
      </c>
      <c r="E23" s="121">
        <f>ЖН!AN18+ЖН!AO18</f>
        <v>0</v>
      </c>
      <c r="F23" s="121">
        <f>ЖН!AP18+ЖН!AQ18</f>
        <v>0</v>
      </c>
      <c r="G23" s="121">
        <f>ЖН!AF19+ЖН!AG19+ЖН!AH19+ЖН!AI19</f>
        <v>22</v>
      </c>
      <c r="H23" s="121"/>
      <c r="I23" s="121"/>
      <c r="J23" s="121">
        <f>ОН!AF19+ОН!AG19+ОН!AH19+ОН!AI19</f>
        <v>0</v>
      </c>
      <c r="K23" s="121">
        <f t="shared" si="0"/>
        <v>22</v>
      </c>
      <c r="L23" s="120" t="s">
        <v>159</v>
      </c>
      <c r="M23" s="113">
        <v>34</v>
      </c>
      <c r="N23" s="113" t="s">
        <v>159</v>
      </c>
      <c r="O23" s="281"/>
      <c r="P23" s="281"/>
      <c r="Q23" s="281"/>
    </row>
    <row r="24" spans="1:17" s="6" customFormat="1" ht="27.75" customHeight="1" thickBot="1">
      <c r="A24" s="110">
        <v>12</v>
      </c>
      <c r="B24" s="273" t="s">
        <v>94</v>
      </c>
      <c r="C24" s="274" t="s">
        <v>109</v>
      </c>
      <c r="D24" s="111" t="str">
        <f>ЖН!C19</f>
        <v>В-17-066</v>
      </c>
      <c r="E24" s="121">
        <f>ЖН!AN19+ЖН!AO19</f>
        <v>0</v>
      </c>
      <c r="F24" s="121">
        <f>ЖН!AP19+ЖН!AQ19</f>
        <v>0</v>
      </c>
      <c r="G24" s="121">
        <f>ЖН!AF20+ЖН!AG20+ЖН!AH20+ЖН!AI20</f>
        <v>12</v>
      </c>
      <c r="H24" s="121"/>
      <c r="I24" s="121"/>
      <c r="J24" s="121">
        <f>ОН!AF20+ОН!AG20+ОН!AH20+ОН!AI20</f>
        <v>0</v>
      </c>
      <c r="K24" s="121">
        <f t="shared" si="0"/>
        <v>12</v>
      </c>
      <c r="L24" s="120"/>
      <c r="M24" s="113"/>
      <c r="N24" s="113"/>
      <c r="O24" s="281"/>
      <c r="P24" s="281"/>
      <c r="Q24" s="281"/>
    </row>
    <row r="25" spans="1:17" s="6" customFormat="1" ht="27.75" customHeight="1" thickBot="1">
      <c r="A25" s="110">
        <v>13</v>
      </c>
      <c r="B25" s="273" t="s">
        <v>96</v>
      </c>
      <c r="C25" s="274" t="s">
        <v>108</v>
      </c>
      <c r="D25" s="111" t="str">
        <f>ЖН!C21</f>
        <v>В-17-068</v>
      </c>
      <c r="E25" s="121">
        <f>ЖН!AN20+ЖН!AO20</f>
        <v>0</v>
      </c>
      <c r="F25" s="121">
        <f>ЖН!AP20+ЖН!AQ20</f>
        <v>0</v>
      </c>
      <c r="G25" s="121">
        <f>ЖН!AF22+ЖН!AG22+ЖН!AH22+ЖН!AI22</f>
        <v>31</v>
      </c>
      <c r="H25" s="121"/>
      <c r="I25" s="121"/>
      <c r="J25" s="121">
        <f>ОН!AF22+ОН!AG22+ОН!AH22+ОН!AI22</f>
        <v>0</v>
      </c>
      <c r="K25" s="121">
        <f t="shared" si="0"/>
        <v>31</v>
      </c>
      <c r="L25" s="120"/>
      <c r="M25" s="113"/>
      <c r="N25" s="113"/>
      <c r="O25" s="281"/>
      <c r="P25" s="281"/>
      <c r="Q25" s="281"/>
    </row>
    <row r="26" spans="1:17" s="6" customFormat="1" ht="27.75" customHeight="1" thickBot="1">
      <c r="A26" s="110">
        <v>14</v>
      </c>
      <c r="B26" s="273" t="s">
        <v>95</v>
      </c>
      <c r="C26" s="274" t="s">
        <v>111</v>
      </c>
      <c r="D26" s="111" t="str">
        <f>ЖН!C22</f>
        <v>В-17-069</v>
      </c>
      <c r="E26" s="121">
        <f>ЖН!AN21+ЖН!AO21</f>
        <v>0</v>
      </c>
      <c r="F26" s="121">
        <f>ЖН!AP21+ЖН!AQ21</f>
        <v>0</v>
      </c>
      <c r="G26" s="121">
        <f>ЖН!AF21+ЖН!AG21+ЖН!AH21+ЖН!AI21</f>
        <v>16</v>
      </c>
      <c r="H26" s="121"/>
      <c r="I26" s="121"/>
      <c r="J26" s="121">
        <f>ОН!AF21+ОН!AG21+ОН!AH21+ОН!AI21</f>
        <v>0</v>
      </c>
      <c r="K26" s="121">
        <f t="shared" si="0"/>
        <v>16</v>
      </c>
      <c r="L26" s="120"/>
      <c r="M26" s="113"/>
      <c r="N26" s="113"/>
      <c r="O26" s="281"/>
      <c r="P26" s="281"/>
      <c r="Q26" s="281"/>
    </row>
    <row r="27" spans="1:17" s="6" customFormat="1" ht="27.75" customHeight="1" thickBot="1">
      <c r="A27" s="110">
        <v>15</v>
      </c>
      <c r="B27" s="273" t="s">
        <v>97</v>
      </c>
      <c r="C27" s="274" t="s">
        <v>110</v>
      </c>
      <c r="D27" s="111" t="str">
        <f>ЖН!C24</f>
        <v>В-17-071</v>
      </c>
      <c r="E27" s="121">
        <f>ЖН!AN22+ЖН!AO22</f>
        <v>0</v>
      </c>
      <c r="F27" s="121">
        <f>ЖН!AP22+ЖН!AQ22</f>
        <v>0</v>
      </c>
      <c r="G27" s="121">
        <f>ЖН!AF23+ЖН!AG23+ЖН!AH23+ЖН!AI23</f>
        <v>20</v>
      </c>
      <c r="H27" s="121"/>
      <c r="I27" s="121"/>
      <c r="J27" s="121">
        <f>ОН!AF23+ОН!AG23+ОН!AH23+ОН!AI23</f>
        <v>0</v>
      </c>
      <c r="K27" s="121">
        <f t="shared" si="0"/>
        <v>20</v>
      </c>
      <c r="L27" s="120"/>
      <c r="M27" s="113"/>
      <c r="N27" s="113"/>
      <c r="O27" s="281"/>
      <c r="P27" s="281"/>
      <c r="Q27" s="281"/>
    </row>
    <row r="28" spans="1:17" s="6" customFormat="1" ht="27.75" customHeight="1" thickBot="1">
      <c r="A28" s="110">
        <v>16</v>
      </c>
      <c r="B28" s="273" t="s">
        <v>98</v>
      </c>
      <c r="C28" s="274" t="s">
        <v>103</v>
      </c>
      <c r="D28" s="111" t="str">
        <f>ЖН!C25</f>
        <v>В-17-072</v>
      </c>
      <c r="E28" s="121">
        <f>ЖН!AN23+ЖН!AO23</f>
        <v>0</v>
      </c>
      <c r="F28" s="121">
        <f>ЖН!AP23+ЖН!AQ23</f>
        <v>0</v>
      </c>
      <c r="G28" s="121">
        <f>ЖН!AF24+ЖН!AG24+ЖН!AH24+ЖН!AI24</f>
        <v>26</v>
      </c>
      <c r="H28" s="121"/>
      <c r="I28" s="121"/>
      <c r="J28" s="121">
        <f>ОН!AF23+ОН!AG23+ОН!AH23+ОН!AI23</f>
        <v>0</v>
      </c>
      <c r="K28" s="121">
        <f t="shared" si="0"/>
        <v>26</v>
      </c>
      <c r="L28" s="120"/>
      <c r="M28" s="113"/>
      <c r="N28" s="113"/>
      <c r="O28" s="281"/>
      <c r="P28" s="281"/>
      <c r="Q28" s="281"/>
    </row>
    <row r="29" spans="1:17" s="6" customFormat="1" ht="27.75" customHeight="1" thickBot="1">
      <c r="A29" s="110">
        <v>17</v>
      </c>
      <c r="B29" s="273" t="s">
        <v>99</v>
      </c>
      <c r="C29" s="274" t="s">
        <v>105</v>
      </c>
      <c r="D29" s="111" t="str">
        <f>ЖН!C26</f>
        <v>В-17-043</v>
      </c>
      <c r="E29" s="121">
        <f>ЖН!AN24+ЖН!AO24</f>
        <v>0</v>
      </c>
      <c r="F29" s="121">
        <f>ЖН!AP24+ЖН!AQ24</f>
        <v>0</v>
      </c>
      <c r="G29" s="121">
        <f>ЖН!AF25+ЖН!AG25+ЖН!AH25+ЖН!AI25</f>
        <v>16</v>
      </c>
      <c r="H29" s="121"/>
      <c r="I29" s="121"/>
      <c r="J29" s="121">
        <f>ОН!AF25+ОН!AG25+ОН!AH25+ОН!AI25</f>
        <v>0</v>
      </c>
      <c r="K29" s="121">
        <f t="shared" si="0"/>
        <v>16</v>
      </c>
      <c r="L29" s="120"/>
      <c r="M29" s="113"/>
      <c r="N29" s="113"/>
      <c r="O29" s="281"/>
      <c r="P29" s="281"/>
      <c r="Q29" s="281"/>
    </row>
    <row r="30" spans="1:17" s="6" customFormat="1" ht="27.75" customHeight="1" thickBot="1">
      <c r="A30" s="110">
        <v>18</v>
      </c>
      <c r="B30" s="273" t="s">
        <v>102</v>
      </c>
      <c r="C30" s="274" t="s">
        <v>131</v>
      </c>
      <c r="D30" s="111" t="s">
        <v>131</v>
      </c>
      <c r="E30" s="121"/>
      <c r="F30" s="121"/>
      <c r="G30" s="121">
        <f>ЖН!AF26+ЖН!AG26+ЖН!AH26+ЖН!AI26</f>
        <v>16</v>
      </c>
      <c r="H30" s="121"/>
      <c r="I30" s="121"/>
      <c r="J30" s="121">
        <f>ОН!AF26+ОН!AG26+ОН!AH26+ОН!AI26</f>
        <v>0</v>
      </c>
      <c r="K30" s="121">
        <f t="shared" si="0"/>
        <v>16</v>
      </c>
      <c r="L30" s="120"/>
      <c r="M30" s="113"/>
      <c r="N30" s="113"/>
      <c r="O30" s="281"/>
      <c r="P30" s="281"/>
      <c r="Q30" s="281"/>
    </row>
    <row r="31" spans="1:17" ht="49.5" customHeight="1" thickBot="1">
      <c r="A31" s="299" t="s">
        <v>14</v>
      </c>
      <c r="B31" s="299"/>
      <c r="C31" s="299"/>
      <c r="D31" s="114"/>
      <c r="E31" s="115"/>
      <c r="F31" s="116"/>
      <c r="G31" s="121"/>
      <c r="H31" s="116"/>
      <c r="I31" s="115"/>
      <c r="J31" s="121"/>
      <c r="K31" s="117"/>
      <c r="L31" s="117"/>
      <c r="M31" s="115"/>
      <c r="N31" s="115"/>
      <c r="O31" s="284"/>
      <c r="P31" s="284"/>
      <c r="Q31" s="284"/>
    </row>
    <row r="32" spans="1:3" ht="39.75" customHeight="1">
      <c r="A32" s="288"/>
      <c r="B32" s="288"/>
      <c r="C32" s="288"/>
    </row>
    <row r="33" spans="1:17" ht="18">
      <c r="A33" s="22"/>
      <c r="B33" s="22"/>
      <c r="C33" s="23" t="s">
        <v>15</v>
      </c>
      <c r="D33" s="47">
        <v>18</v>
      </c>
      <c r="E33" s="59"/>
      <c r="F33" s="59"/>
      <c r="G33" s="25" t="s">
        <v>76</v>
      </c>
      <c r="H33" s="25"/>
      <c r="I33" s="25"/>
      <c r="J33" s="25"/>
      <c r="K33" s="17"/>
      <c r="L33" s="17"/>
      <c r="M33" s="17"/>
      <c r="N33" s="26"/>
      <c r="O33" s="17"/>
      <c r="P33" s="17"/>
      <c r="Q33" s="17"/>
    </row>
    <row r="34" spans="1:17" ht="18">
      <c r="A34" s="22"/>
      <c r="B34" s="22"/>
      <c r="C34" s="23"/>
      <c r="D34" s="60"/>
      <c r="E34" s="25"/>
      <c r="F34" s="25"/>
      <c r="G34" s="25"/>
      <c r="H34" s="25"/>
      <c r="I34" s="17"/>
      <c r="J34" s="17"/>
      <c r="K34" s="25"/>
      <c r="L34" s="25"/>
      <c r="M34" s="17"/>
      <c r="N34" s="26"/>
      <c r="O34" s="17"/>
      <c r="P34" s="17"/>
      <c r="Q34" s="17"/>
    </row>
    <row r="35" spans="1:17" ht="53.25" customHeight="1">
      <c r="A35" s="17"/>
      <c r="B35" s="17"/>
      <c r="C35" s="26"/>
      <c r="D35" s="289" t="s">
        <v>16</v>
      </c>
      <c r="E35" s="289"/>
      <c r="F35" s="289"/>
      <c r="G35" s="289"/>
      <c r="H35" s="25"/>
      <c r="I35" s="24"/>
      <c r="J35" s="24"/>
      <c r="K35" s="290" t="s">
        <v>17</v>
      </c>
      <c r="L35" s="290"/>
      <c r="M35" s="24"/>
      <c r="N35" s="24"/>
      <c r="O35" s="17"/>
      <c r="P35" s="17"/>
      <c r="Q35" s="17"/>
    </row>
    <row r="36" spans="1:17" ht="18">
      <c r="A36" s="291"/>
      <c r="B36" s="291"/>
      <c r="C36" s="291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17" ht="18">
      <c r="A37" s="26" t="s">
        <v>73</v>
      </c>
      <c r="B37" s="26"/>
      <c r="C37" s="26"/>
      <c r="D37" s="259" t="str">
        <f>M!F20</f>
        <v>О.Р. Кучаров</v>
      </c>
      <c r="E37" s="259"/>
      <c r="F37" s="259"/>
      <c r="G37" s="259"/>
      <c r="H37" s="59"/>
      <c r="I37" s="59"/>
      <c r="J37" s="59"/>
      <c r="K37" s="25" t="s">
        <v>18</v>
      </c>
      <c r="L37" s="25"/>
      <c r="M37" s="259" t="s">
        <v>157</v>
      </c>
      <c r="N37" s="259"/>
      <c r="O37" s="259"/>
      <c r="P37" s="259"/>
      <c r="Q37" s="259"/>
    </row>
    <row r="38" spans="1:17" ht="18">
      <c r="A38" s="285" t="s">
        <v>19</v>
      </c>
      <c r="B38" s="285"/>
      <c r="C38" s="27" t="s">
        <v>1</v>
      </c>
      <c r="D38" s="262" t="s">
        <v>20</v>
      </c>
      <c r="E38" s="262"/>
      <c r="F38" s="262"/>
      <c r="G38" s="262"/>
      <c r="H38" s="59"/>
      <c r="I38" s="28"/>
      <c r="J38" s="28"/>
      <c r="K38" s="17"/>
      <c r="L38" s="17"/>
      <c r="M38" s="262" t="s">
        <v>21</v>
      </c>
      <c r="N38" s="262"/>
      <c r="O38" s="286" t="s">
        <v>20</v>
      </c>
      <c r="P38" s="286"/>
      <c r="Q38" s="286"/>
    </row>
  </sheetData>
  <sheetProtection/>
  <mergeCells count="69">
    <mergeCell ref="M37:Q37"/>
    <mergeCell ref="O1:Q1"/>
    <mergeCell ref="D35:G35"/>
    <mergeCell ref="K35:L35"/>
    <mergeCell ref="A36:C36"/>
    <mergeCell ref="D37:G37"/>
    <mergeCell ref="B29:C29"/>
    <mergeCell ref="O29:Q29"/>
    <mergeCell ref="A31:C31"/>
    <mergeCell ref="O31:Q31"/>
    <mergeCell ref="A32:C32"/>
    <mergeCell ref="A38:B38"/>
    <mergeCell ref="D38:G38"/>
    <mergeCell ref="M38:N38"/>
    <mergeCell ref="O38:Q38"/>
    <mergeCell ref="B27:C27"/>
    <mergeCell ref="O27:Q27"/>
    <mergeCell ref="B28:C28"/>
    <mergeCell ref="O28:Q28"/>
    <mergeCell ref="B30:C30"/>
    <mergeCell ref="B25:C25"/>
    <mergeCell ref="O25:Q25"/>
    <mergeCell ref="B26:C26"/>
    <mergeCell ref="O26:Q26"/>
    <mergeCell ref="B23:C23"/>
    <mergeCell ref="O23:Q23"/>
    <mergeCell ref="B24:C24"/>
    <mergeCell ref="O24:Q24"/>
    <mergeCell ref="B21:C21"/>
    <mergeCell ref="O21:Q21"/>
    <mergeCell ref="B22:C22"/>
    <mergeCell ref="O22:Q22"/>
    <mergeCell ref="B19:C19"/>
    <mergeCell ref="O19:Q19"/>
    <mergeCell ref="B20:C20"/>
    <mergeCell ref="O20:Q20"/>
    <mergeCell ref="M11:M12"/>
    <mergeCell ref="B17:C17"/>
    <mergeCell ref="O17:Q17"/>
    <mergeCell ref="B18:C18"/>
    <mergeCell ref="O18:Q18"/>
    <mergeCell ref="B15:C15"/>
    <mergeCell ref="O15:Q15"/>
    <mergeCell ref="B16:C16"/>
    <mergeCell ref="O16:Q16"/>
    <mergeCell ref="A11:A12"/>
    <mergeCell ref="B11:C12"/>
    <mergeCell ref="D11:D12"/>
    <mergeCell ref="E11:K11"/>
    <mergeCell ref="L11:L12"/>
    <mergeCell ref="C9:F9"/>
    <mergeCell ref="H7:I7"/>
    <mergeCell ref="A8:B8"/>
    <mergeCell ref="A6:Q6"/>
    <mergeCell ref="A2:Q2"/>
    <mergeCell ref="A3:Q3"/>
    <mergeCell ref="A4:I4"/>
    <mergeCell ref="A5:H5"/>
    <mergeCell ref="E7:F7"/>
    <mergeCell ref="O30:Q30"/>
    <mergeCell ref="M9:N9"/>
    <mergeCell ref="P9:Q9"/>
    <mergeCell ref="H9:K9"/>
    <mergeCell ref="B13:C13"/>
    <mergeCell ref="O13:Q13"/>
    <mergeCell ref="B14:C14"/>
    <mergeCell ref="O14:Q14"/>
    <mergeCell ref="N11:N12"/>
    <mergeCell ref="O11:Q1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8"/>
  <sheetViews>
    <sheetView view="pageLayout" zoomScaleSheetLayoutView="100" workbookViewId="0" topLeftCell="A4">
      <selection activeCell="G9" sqref="G9"/>
    </sheetView>
  </sheetViews>
  <sheetFormatPr defaultColWidth="9.140625" defaultRowHeight="12.75"/>
  <cols>
    <col min="1" max="2" width="4.57421875" style="5" customWidth="1"/>
    <col min="3" max="3" width="38.28125" style="5" customWidth="1"/>
    <col min="4" max="4" width="14.00390625" style="5" customWidth="1"/>
    <col min="5" max="6" width="4.7109375" style="5" hidden="1" customWidth="1"/>
    <col min="7" max="7" width="9.7109375" style="5" customWidth="1"/>
    <col min="8" max="8" width="4.7109375" style="5" hidden="1" customWidth="1"/>
    <col min="9" max="9" width="4.28125" style="5" hidden="1" customWidth="1"/>
    <col min="10" max="10" width="11.00390625" style="5" customWidth="1"/>
    <col min="11" max="11" width="9.57421875" style="5" customWidth="1"/>
    <col min="12" max="12" width="10.7109375" style="5" customWidth="1"/>
    <col min="13" max="13" width="11.421875" style="5" customWidth="1"/>
    <col min="14" max="14" width="11.00390625" style="5" customWidth="1"/>
    <col min="15" max="15" width="15.57421875" style="5" customWidth="1"/>
  </cols>
  <sheetData>
    <row r="1" spans="1:15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08" t="str">
        <f>M!C6</f>
        <v>12-шакл</v>
      </c>
    </row>
    <row r="2" spans="1:15" ht="15.75" customHeight="1">
      <c r="A2" s="263" t="s">
        <v>162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spans="1:17" ht="32.25" customHeight="1">
      <c r="A3" s="264" t="s">
        <v>132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</row>
    <row r="4" spans="1:15" ht="15.75" customHeight="1">
      <c r="A4" s="265" t="s">
        <v>38</v>
      </c>
      <c r="B4" s="265"/>
      <c r="C4" s="265"/>
      <c r="D4" s="265"/>
      <c r="E4" s="265"/>
      <c r="F4" s="265"/>
      <c r="G4" s="265"/>
      <c r="H4" s="265"/>
      <c r="I4" s="265"/>
      <c r="J4" s="18" t="s">
        <v>22</v>
      </c>
      <c r="K4" s="31">
        <v>18</v>
      </c>
      <c r="L4" s="31"/>
      <c r="M4" s="19"/>
      <c r="N4" s="19"/>
      <c r="O4" s="19"/>
    </row>
    <row r="5" spans="1:15" ht="15.75" customHeight="1">
      <c r="A5" s="265" t="str">
        <f>M!C20</f>
        <v>2017-2018 ўқув йили</v>
      </c>
      <c r="B5" s="265"/>
      <c r="C5" s="265"/>
      <c r="D5" s="265"/>
      <c r="E5" s="265"/>
      <c r="F5" s="265"/>
      <c r="G5" s="265"/>
      <c r="H5" s="265"/>
      <c r="I5" s="57"/>
      <c r="J5" s="74" t="str">
        <f>M!C2</f>
        <v>Бахорги</v>
      </c>
      <c r="K5" s="56" t="s">
        <v>24</v>
      </c>
      <c r="N5" s="56"/>
      <c r="O5" s="56"/>
    </row>
    <row r="6" spans="1:15" ht="15.75" customHeight="1">
      <c r="A6" s="263" t="str">
        <f>M!B20</f>
        <v>Сув хўжалигини ташкил этиш ва бошқариш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</row>
    <row r="7" spans="1:15" ht="15.75" customHeight="1">
      <c r="A7" s="18"/>
      <c r="B7" s="18"/>
      <c r="C7" s="62">
        <f>M!C3</f>
        <v>1</v>
      </c>
      <c r="D7" s="61" t="s">
        <v>6</v>
      </c>
      <c r="E7" s="266"/>
      <c r="F7" s="266"/>
      <c r="G7" s="30">
        <v>7</v>
      </c>
      <c r="H7" s="266"/>
      <c r="I7" s="266"/>
      <c r="J7" s="61" t="s">
        <v>23</v>
      </c>
      <c r="K7" s="30">
        <v>2</v>
      </c>
      <c r="L7" s="20" t="s">
        <v>7</v>
      </c>
      <c r="M7" s="20"/>
      <c r="N7" s="20"/>
      <c r="O7" s="20"/>
    </row>
    <row r="8" spans="1:15" ht="15.75" customHeight="1">
      <c r="A8" s="268" t="s">
        <v>39</v>
      </c>
      <c r="B8" s="268"/>
      <c r="C8" s="58">
        <f>M!B16</f>
        <v>0</v>
      </c>
      <c r="D8" s="53" t="s">
        <v>49</v>
      </c>
      <c r="E8" s="53"/>
      <c r="F8" s="53"/>
      <c r="G8" s="67">
        <f>ЖН!AN6</f>
        <v>0</v>
      </c>
      <c r="H8" s="67"/>
      <c r="I8" s="69"/>
      <c r="J8" s="69"/>
      <c r="K8" s="66"/>
      <c r="L8" s="46" t="s">
        <v>48</v>
      </c>
      <c r="M8" s="46"/>
      <c r="N8" s="65">
        <f>ЖН!AN7</f>
        <v>0</v>
      </c>
      <c r="O8" s="68"/>
    </row>
    <row r="9" spans="1:15" ht="18.75" customHeight="1">
      <c r="A9" s="21" t="s">
        <v>25</v>
      </c>
      <c r="B9" s="21"/>
      <c r="C9" s="272" t="s">
        <v>26</v>
      </c>
      <c r="D9" s="272"/>
      <c r="E9" s="272"/>
      <c r="F9" s="272"/>
      <c r="G9" s="32">
        <v>65</v>
      </c>
      <c r="H9" s="279" t="s">
        <v>43</v>
      </c>
      <c r="I9" s="279"/>
      <c r="J9" s="279"/>
      <c r="K9" s="279"/>
      <c r="L9" s="32">
        <f>M!E16</f>
        <v>21</v>
      </c>
      <c r="M9" s="323" t="str">
        <f>M!F16</f>
        <v>  Июнь 2018 й</v>
      </c>
      <c r="N9" s="323"/>
      <c r="O9" s="48"/>
    </row>
    <row r="10" spans="1:15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</row>
    <row r="11" spans="1:15" ht="23.25" customHeight="1" thickBot="1">
      <c r="A11" s="269" t="s">
        <v>0</v>
      </c>
      <c r="B11" s="270" t="s">
        <v>40</v>
      </c>
      <c r="C11" s="270"/>
      <c r="D11" s="271" t="s">
        <v>8</v>
      </c>
      <c r="E11" s="270" t="s">
        <v>9</v>
      </c>
      <c r="F11" s="270"/>
      <c r="G11" s="270"/>
      <c r="H11" s="270"/>
      <c r="I11" s="270"/>
      <c r="J11" s="270"/>
      <c r="K11" s="270"/>
      <c r="L11" s="324" t="s">
        <v>10</v>
      </c>
      <c r="M11" s="267" t="s">
        <v>11</v>
      </c>
      <c r="N11" s="267" t="s">
        <v>12</v>
      </c>
      <c r="O11" s="270" t="s">
        <v>13</v>
      </c>
    </row>
    <row r="12" spans="1:15" ht="71.25" customHeight="1" thickBot="1">
      <c r="A12" s="269"/>
      <c r="B12" s="270"/>
      <c r="C12" s="270"/>
      <c r="D12" s="271"/>
      <c r="E12" s="109" t="s">
        <v>2</v>
      </c>
      <c r="F12" s="109" t="s">
        <v>3</v>
      </c>
      <c r="G12" s="109" t="s">
        <v>63</v>
      </c>
      <c r="H12" s="109" t="s">
        <v>34</v>
      </c>
      <c r="I12" s="109" t="s">
        <v>72</v>
      </c>
      <c r="J12" s="109" t="s">
        <v>56</v>
      </c>
      <c r="K12" s="109" t="s">
        <v>59</v>
      </c>
      <c r="L12" s="324"/>
      <c r="M12" s="267"/>
      <c r="N12" s="267"/>
      <c r="O12" s="270"/>
    </row>
    <row r="13" spans="1:15" s="6" customFormat="1" ht="27.75" customHeight="1" thickBot="1">
      <c r="A13" s="112">
        <v>1</v>
      </c>
      <c r="B13" s="273" t="str">
        <f>ЖН!B9</f>
        <v>Абдисоатов Умиджон Абдурашид ўғли</v>
      </c>
      <c r="C13" s="274"/>
      <c r="D13" s="119" t="str">
        <f>ЖН!C9</f>
        <v>В-17-042</v>
      </c>
      <c r="E13" s="111" t="e">
        <f>ЖН!#REF!+ЖН!#REF!</f>
        <v>#REF!</v>
      </c>
      <c r="F13" s="111" t="e">
        <f>ЖН!#REF!+ЖН!#REF!</f>
        <v>#REF!</v>
      </c>
      <c r="G13" s="121">
        <f>ЖН!AN9+ЖН!AO9+ЖН!AP9+ЖН!AQ9</f>
        <v>0</v>
      </c>
      <c r="H13" s="121"/>
      <c r="I13" s="121"/>
      <c r="J13" s="121">
        <f>ОН!AN9+ОН!AO9+ОН!AP9+ОН!AQ9</f>
        <v>0</v>
      </c>
      <c r="K13" s="121">
        <f>G13+J13</f>
        <v>0</v>
      </c>
      <c r="L13" s="113"/>
      <c r="M13" s="123"/>
      <c r="N13" s="124"/>
      <c r="O13" s="120"/>
    </row>
    <row r="14" spans="1:15" s="6" customFormat="1" ht="27.75" customHeight="1" thickBot="1">
      <c r="A14" s="112">
        <v>2</v>
      </c>
      <c r="B14" s="273" t="str">
        <f>ЖН!B10</f>
        <v>Абдуллаева Руҳсора Акромжон қизи</v>
      </c>
      <c r="C14" s="274"/>
      <c r="D14" s="111" t="str">
        <f>ЖН!C10</f>
        <v>В-17-057</v>
      </c>
      <c r="E14" s="111" t="e">
        <f>ЖН!#REF!+ЖН!#REF!</f>
        <v>#REF!</v>
      </c>
      <c r="F14" s="111" t="e">
        <f>ЖН!#REF!+ЖН!#REF!</f>
        <v>#REF!</v>
      </c>
      <c r="G14" s="121">
        <f>ЖН!AN10+ЖН!AO10+ЖН!AP10+ЖН!AQ10</f>
        <v>0</v>
      </c>
      <c r="H14" s="121"/>
      <c r="I14" s="121"/>
      <c r="J14" s="121">
        <f>ОН!AN10+ОН!AO10+ОН!AP10+ОН!AQ10</f>
        <v>0</v>
      </c>
      <c r="K14" s="121">
        <f aca="true" t="shared" si="0" ref="K14:K30">G14+J14</f>
        <v>0</v>
      </c>
      <c r="L14" s="113"/>
      <c r="M14" s="123"/>
      <c r="N14" s="124"/>
      <c r="O14" s="120"/>
    </row>
    <row r="15" spans="1:15" s="6" customFormat="1" ht="27.75" customHeight="1" thickBot="1">
      <c r="A15" s="112">
        <v>3</v>
      </c>
      <c r="B15" s="273" t="str">
        <f>ЖН!B11</f>
        <v>Абдуманнобов Тожиддин Абдусодиқ ўғли</v>
      </c>
      <c r="C15" s="274"/>
      <c r="D15" s="111" t="str">
        <f>ЖН!C11</f>
        <v>В-17-058</v>
      </c>
      <c r="E15" s="111" t="e">
        <f>ЖН!#REF!+ЖН!#REF!</f>
        <v>#REF!</v>
      </c>
      <c r="F15" s="111" t="e">
        <f>ЖН!#REF!+ЖН!#REF!</f>
        <v>#REF!</v>
      </c>
      <c r="G15" s="121">
        <f>ЖН!AN11+ЖН!AO11+ЖН!AP11+ЖН!AQ11</f>
        <v>0</v>
      </c>
      <c r="H15" s="121"/>
      <c r="I15" s="121"/>
      <c r="J15" s="121">
        <f>ОН!AN11+ОН!AO11+ОН!AP11+ОН!AQ11</f>
        <v>0</v>
      </c>
      <c r="K15" s="121">
        <f t="shared" si="0"/>
        <v>0</v>
      </c>
      <c r="L15" s="113"/>
      <c r="M15" s="123"/>
      <c r="N15" s="124"/>
      <c r="O15" s="120"/>
    </row>
    <row r="16" spans="1:15" s="6" customFormat="1" ht="27.75" customHeight="1" thickBot="1">
      <c r="A16" s="112">
        <v>4</v>
      </c>
      <c r="B16" s="273" t="str">
        <f>ЖН!B12</f>
        <v>Абдурасулов Самижон Абдувахоб ўғли</v>
      </c>
      <c r="C16" s="274"/>
      <c r="D16" s="111" t="str">
        <f>ЖН!C12</f>
        <v>В-17-059</v>
      </c>
      <c r="E16" s="111" t="e">
        <f>ЖН!#REF!+ЖН!#REF!</f>
        <v>#REF!</v>
      </c>
      <c r="F16" s="111" t="e">
        <f>ЖН!#REF!+ЖН!#REF!</f>
        <v>#REF!</v>
      </c>
      <c r="G16" s="121">
        <f>ЖН!AN12+ЖН!AO12+ЖН!AP12+ЖН!AQ12</f>
        <v>0</v>
      </c>
      <c r="H16" s="121"/>
      <c r="I16" s="121"/>
      <c r="J16" s="121">
        <f>ОН!AN12+ОН!AO12+ОН!AP12+ОН!AQ12</f>
        <v>0</v>
      </c>
      <c r="K16" s="121">
        <f t="shared" si="0"/>
        <v>0</v>
      </c>
      <c r="L16" s="113"/>
      <c r="M16" s="123"/>
      <c r="N16" s="124"/>
      <c r="O16" s="120"/>
    </row>
    <row r="17" spans="1:15" s="6" customFormat="1" ht="27.75" customHeight="1" thickBot="1">
      <c r="A17" s="112">
        <v>5</v>
      </c>
      <c r="B17" s="273" t="str">
        <f>ЖН!B13</f>
        <v>Афенов Серикхан Файзуллаевич</v>
      </c>
      <c r="C17" s="274"/>
      <c r="D17" s="111" t="str">
        <f>ЖН!C13</f>
        <v>В-17-060</v>
      </c>
      <c r="E17" s="111" t="e">
        <f>ЖН!#REF!+ЖН!#REF!</f>
        <v>#REF!</v>
      </c>
      <c r="F17" s="111" t="e">
        <f>ЖН!#REF!+ЖН!#REF!</f>
        <v>#REF!</v>
      </c>
      <c r="G17" s="121">
        <f>ЖН!AN13+ЖН!AO13+ЖН!AP13+ЖН!AQ13</f>
        <v>0</v>
      </c>
      <c r="H17" s="121"/>
      <c r="I17" s="121"/>
      <c r="J17" s="121">
        <f>ОН!AN13+ОН!AO13+ОН!AP13+ОН!AQ13</f>
        <v>0</v>
      </c>
      <c r="K17" s="121">
        <f t="shared" si="0"/>
        <v>0</v>
      </c>
      <c r="L17" s="113"/>
      <c r="M17" s="123"/>
      <c r="N17" s="124"/>
      <c r="O17" s="120"/>
    </row>
    <row r="18" spans="1:15" s="6" customFormat="1" ht="27.75" customHeight="1" thickBot="1">
      <c r="A18" s="112">
        <v>6</v>
      </c>
      <c r="B18" s="273" t="str">
        <f>ЖН!B14</f>
        <v>Аъзамов Асрорбек Фарход ўғли</v>
      </c>
      <c r="C18" s="274"/>
      <c r="D18" s="111" t="str">
        <f>ЖН!C14</f>
        <v>В-17-061</v>
      </c>
      <c r="E18" s="111" t="e">
        <f>ЖН!#REF!+ЖН!#REF!</f>
        <v>#REF!</v>
      </c>
      <c r="F18" s="111" t="e">
        <f>ЖН!#REF!+ЖН!#REF!</f>
        <v>#REF!</v>
      </c>
      <c r="G18" s="121">
        <f>ЖН!AN14+ЖН!AO14+ЖН!AP14+ЖН!AQ14</f>
        <v>0</v>
      </c>
      <c r="H18" s="121"/>
      <c r="I18" s="121"/>
      <c r="J18" s="121">
        <f>ОН!AN14+ОН!AO14+ОН!AP14+ОН!AQ14</f>
        <v>0</v>
      </c>
      <c r="K18" s="121">
        <f t="shared" si="0"/>
        <v>0</v>
      </c>
      <c r="L18" s="113"/>
      <c r="M18" s="123"/>
      <c r="N18" s="124"/>
      <c r="O18" s="120"/>
    </row>
    <row r="19" spans="1:15" s="6" customFormat="1" ht="27.75" customHeight="1" thickBot="1">
      <c r="A19" s="112">
        <v>7</v>
      </c>
      <c r="B19" s="322" t="str">
        <f>ЖН!B15</f>
        <v>Исақулова Ниҳола Яшнар қизи</v>
      </c>
      <c r="C19" s="322"/>
      <c r="D19" s="111" t="str">
        <f>ЖН!C15</f>
        <v>В-17-062</v>
      </c>
      <c r="E19" s="111" t="e">
        <f>ЖН!#REF!+ЖН!#REF!</f>
        <v>#REF!</v>
      </c>
      <c r="F19" s="111" t="e">
        <f>ЖН!#REF!+ЖН!#REF!</f>
        <v>#REF!</v>
      </c>
      <c r="G19" s="121">
        <f>ЖН!AN15+ЖН!AO15+ЖН!AP15+ЖН!AQ15</f>
        <v>0</v>
      </c>
      <c r="H19" s="121"/>
      <c r="I19" s="121"/>
      <c r="J19" s="121">
        <f>ОН!AN15+ОН!AO15+ОН!AP15+ОН!AQ15</f>
        <v>0</v>
      </c>
      <c r="K19" s="121">
        <f t="shared" si="0"/>
        <v>0</v>
      </c>
      <c r="L19" s="113"/>
      <c r="M19" s="123"/>
      <c r="N19" s="124"/>
      <c r="O19" s="120"/>
    </row>
    <row r="20" spans="1:15" s="6" customFormat="1" ht="27.75" customHeight="1" thickBot="1">
      <c r="A20" s="112">
        <v>8</v>
      </c>
      <c r="B20" s="322" t="str">
        <f>ЖН!B16</f>
        <v>Исламов Достонбек Махмудович</v>
      </c>
      <c r="C20" s="322"/>
      <c r="D20" s="111" t="str">
        <f>ЖН!C16</f>
        <v>В-17-063</v>
      </c>
      <c r="E20" s="111" t="e">
        <f>ЖН!#REF!+ЖН!#REF!</f>
        <v>#REF!</v>
      </c>
      <c r="F20" s="111" t="e">
        <f>ЖН!#REF!+ЖН!#REF!</f>
        <v>#REF!</v>
      </c>
      <c r="G20" s="121">
        <f>ЖН!AN16+ЖН!AO16+ЖН!AP16+ЖН!AQ16</f>
        <v>0</v>
      </c>
      <c r="H20" s="121"/>
      <c r="I20" s="121"/>
      <c r="J20" s="121">
        <f>ОН!AN16+ОН!AO16+ОН!AP16+ОН!AQ16</f>
        <v>0</v>
      </c>
      <c r="K20" s="121">
        <f t="shared" si="0"/>
        <v>0</v>
      </c>
      <c r="L20" s="113"/>
      <c r="M20" s="123"/>
      <c r="N20" s="124"/>
      <c r="O20" s="120"/>
    </row>
    <row r="21" spans="1:15" s="6" customFormat="1" ht="27.75" customHeight="1" thickBot="1">
      <c r="A21" s="112">
        <v>9</v>
      </c>
      <c r="B21" s="273" t="s">
        <v>91</v>
      </c>
      <c r="C21" s="274" t="s">
        <v>106</v>
      </c>
      <c r="D21" s="111" t="s">
        <v>106</v>
      </c>
      <c r="E21" s="111" t="e">
        <f>ЖН!#REF!+ЖН!#REF!</f>
        <v>#REF!</v>
      </c>
      <c r="F21" s="111" t="e">
        <f>ЖН!#REF!+ЖН!#REF!</f>
        <v>#REF!</v>
      </c>
      <c r="G21" s="121">
        <f>ЖН!AN17+ЖН!AO17+ЖН!AP17+ЖН!AQ17</f>
        <v>0</v>
      </c>
      <c r="H21" s="121"/>
      <c r="I21" s="121"/>
      <c r="J21" s="121">
        <f>ОН!AN17+ОН!AO17+ОН!AP17+ОН!AQ17</f>
        <v>0</v>
      </c>
      <c r="K21" s="121">
        <f t="shared" si="0"/>
        <v>0</v>
      </c>
      <c r="L21" s="113"/>
      <c r="M21" s="123"/>
      <c r="N21" s="124"/>
      <c r="O21" s="120"/>
    </row>
    <row r="22" spans="1:15" s="6" customFormat="1" ht="27.75" customHeight="1" thickBot="1">
      <c r="A22" s="112">
        <v>10</v>
      </c>
      <c r="B22" s="273" t="s">
        <v>92</v>
      </c>
      <c r="C22" s="274" t="s">
        <v>112</v>
      </c>
      <c r="D22" s="111" t="str">
        <f>ЖН!C17</f>
        <v>В-17-064</v>
      </c>
      <c r="E22" s="111" t="e">
        <f>ЖН!#REF!+ЖН!#REF!</f>
        <v>#REF!</v>
      </c>
      <c r="F22" s="111" t="e">
        <f>ЖН!#REF!+ЖН!#REF!</f>
        <v>#REF!</v>
      </c>
      <c r="G22" s="121">
        <f>ЖН!AN18+ЖН!AO18+ЖН!AP18+ЖН!AQ18</f>
        <v>0</v>
      </c>
      <c r="H22" s="121"/>
      <c r="I22" s="121"/>
      <c r="J22" s="121">
        <f>ОН!AN18+ОН!AO18+ОН!AP18+ОН!AQ18</f>
        <v>0</v>
      </c>
      <c r="K22" s="121">
        <f t="shared" si="0"/>
        <v>0</v>
      </c>
      <c r="L22" s="113"/>
      <c r="M22" s="123"/>
      <c r="N22" s="124"/>
      <c r="O22" s="120"/>
    </row>
    <row r="23" spans="1:15" s="6" customFormat="1" ht="27.75" customHeight="1" thickBot="1">
      <c r="A23" s="112">
        <v>11</v>
      </c>
      <c r="B23" s="273" t="s">
        <v>93</v>
      </c>
      <c r="C23" s="274" t="s">
        <v>115</v>
      </c>
      <c r="D23" s="111" t="str">
        <f>ЖН!C18</f>
        <v>В-17-065</v>
      </c>
      <c r="E23" s="111" t="e">
        <f>ЖН!#REF!+ЖН!#REF!</f>
        <v>#REF!</v>
      </c>
      <c r="F23" s="111" t="e">
        <f>ЖН!#REF!+ЖН!#REF!</f>
        <v>#REF!</v>
      </c>
      <c r="G23" s="121">
        <f>ЖН!AN19+ЖН!AO19+ЖН!AP19+ЖН!AQ19</f>
        <v>0</v>
      </c>
      <c r="H23" s="121"/>
      <c r="I23" s="121"/>
      <c r="J23" s="121">
        <f>ОН!AN19+ОН!AO19+ОН!AP19+ОН!AQ19</f>
        <v>0</v>
      </c>
      <c r="K23" s="121">
        <f t="shared" si="0"/>
        <v>0</v>
      </c>
      <c r="L23" s="113"/>
      <c r="M23" s="123"/>
      <c r="N23" s="124"/>
      <c r="O23" s="120"/>
    </row>
    <row r="24" spans="1:15" s="6" customFormat="1" ht="27.75" customHeight="1" thickBot="1">
      <c r="A24" s="112">
        <v>12</v>
      </c>
      <c r="B24" s="273" t="s">
        <v>94</v>
      </c>
      <c r="C24" s="274" t="s">
        <v>109</v>
      </c>
      <c r="D24" s="111" t="str">
        <f>ЖН!C19</f>
        <v>В-17-066</v>
      </c>
      <c r="E24" s="111" t="e">
        <f>ЖН!#REF!+ЖН!#REF!</f>
        <v>#REF!</v>
      </c>
      <c r="F24" s="111" t="e">
        <f>ЖН!#REF!+ЖН!#REF!</f>
        <v>#REF!</v>
      </c>
      <c r="G24" s="121">
        <f>ЖН!AN20+ЖН!AO20+ЖН!AP20+ЖН!AQ20</f>
        <v>0</v>
      </c>
      <c r="H24" s="121"/>
      <c r="I24" s="121"/>
      <c r="J24" s="121">
        <f>ОН!AN20+ОН!AO20+ОН!AP20+ОН!AQ20</f>
        <v>0</v>
      </c>
      <c r="K24" s="121">
        <f t="shared" si="0"/>
        <v>0</v>
      </c>
      <c r="L24" s="113"/>
      <c r="M24" s="123"/>
      <c r="N24" s="124"/>
      <c r="O24" s="120"/>
    </row>
    <row r="25" spans="1:15" s="6" customFormat="1" ht="27.75" customHeight="1" thickBot="1">
      <c r="A25" s="112">
        <v>13</v>
      </c>
      <c r="B25" s="273" t="s">
        <v>96</v>
      </c>
      <c r="C25" s="274" t="s">
        <v>108</v>
      </c>
      <c r="D25" s="111" t="str">
        <f>ЖН!C21</f>
        <v>В-17-068</v>
      </c>
      <c r="E25" s="111" t="e">
        <f>ЖН!#REF!+ЖН!#REF!</f>
        <v>#REF!</v>
      </c>
      <c r="F25" s="111" t="e">
        <f>ЖН!#REF!+ЖН!#REF!</f>
        <v>#REF!</v>
      </c>
      <c r="G25" s="121">
        <f>ЖН!AN22+ЖН!AO22+ЖН!AP22+ЖН!AQ22</f>
        <v>0</v>
      </c>
      <c r="H25" s="121"/>
      <c r="I25" s="121"/>
      <c r="J25" s="121">
        <f>ОН!AN21+ОН!AO21+ОН!AP21+ОН!AQ21</f>
        <v>0</v>
      </c>
      <c r="K25" s="121">
        <f t="shared" si="0"/>
        <v>0</v>
      </c>
      <c r="L25" s="113"/>
      <c r="M25" s="123"/>
      <c r="N25" s="124"/>
      <c r="O25" s="120"/>
    </row>
    <row r="26" spans="1:15" s="6" customFormat="1" ht="27.75" customHeight="1" thickBot="1">
      <c r="A26" s="112">
        <v>14</v>
      </c>
      <c r="B26" s="273" t="s">
        <v>95</v>
      </c>
      <c r="C26" s="274" t="s">
        <v>111</v>
      </c>
      <c r="D26" s="111" t="str">
        <f>ЖН!C22</f>
        <v>В-17-069</v>
      </c>
      <c r="E26" s="111" t="e">
        <f>ЖН!#REF!+ЖН!#REF!</f>
        <v>#REF!</v>
      </c>
      <c r="F26" s="111" t="e">
        <f>ЖН!#REF!+ЖН!#REF!</f>
        <v>#REF!</v>
      </c>
      <c r="G26" s="121">
        <f>ЖН!AN21+ЖН!AO21+ЖН!AP21+ЖН!AQ21</f>
        <v>0</v>
      </c>
      <c r="H26" s="121"/>
      <c r="I26" s="121"/>
      <c r="J26" s="121">
        <f>ОН!AN22+ОН!AO22+ОН!AP22+ОН!AQ22</f>
        <v>0</v>
      </c>
      <c r="K26" s="121">
        <f t="shared" si="0"/>
        <v>0</v>
      </c>
      <c r="L26" s="113"/>
      <c r="M26" s="123"/>
      <c r="N26" s="124"/>
      <c r="O26" s="120"/>
    </row>
    <row r="27" spans="1:15" s="6" customFormat="1" ht="27.75" customHeight="1" thickBot="1">
      <c r="A27" s="112">
        <v>15</v>
      </c>
      <c r="B27" s="273" t="s">
        <v>97</v>
      </c>
      <c r="C27" s="274" t="s">
        <v>110</v>
      </c>
      <c r="D27" s="111" t="str">
        <f>ЖН!C24</f>
        <v>В-17-071</v>
      </c>
      <c r="E27" s="111" t="e">
        <f>ЖН!#REF!+ЖН!#REF!</f>
        <v>#REF!</v>
      </c>
      <c r="F27" s="111" t="e">
        <f>ЖН!#REF!+ЖН!#REF!</f>
        <v>#REF!</v>
      </c>
      <c r="G27" s="121">
        <f>ЖН!AN23+ЖН!AO23+ЖН!AP23+ЖН!AQ23</f>
        <v>0</v>
      </c>
      <c r="H27" s="121"/>
      <c r="I27" s="121"/>
      <c r="J27" s="121">
        <f>ОН!AN23+ОН!AO23+ОН!AP23+ОН!AQ23</f>
        <v>0</v>
      </c>
      <c r="K27" s="121">
        <f t="shared" si="0"/>
        <v>0</v>
      </c>
      <c r="L27" s="113"/>
      <c r="M27" s="123"/>
      <c r="N27" s="124"/>
      <c r="O27" s="120"/>
    </row>
    <row r="28" spans="1:15" s="6" customFormat="1" ht="27.75" customHeight="1" thickBot="1">
      <c r="A28" s="112">
        <v>16</v>
      </c>
      <c r="B28" s="273" t="s">
        <v>98</v>
      </c>
      <c r="C28" s="274" t="s">
        <v>103</v>
      </c>
      <c r="D28" s="111" t="str">
        <f>ЖН!C25</f>
        <v>В-17-072</v>
      </c>
      <c r="E28" s="111" t="e">
        <f>ЖН!#REF!+ЖН!#REF!</f>
        <v>#REF!</v>
      </c>
      <c r="F28" s="111" t="e">
        <f>ЖН!#REF!+ЖН!#REF!</f>
        <v>#REF!</v>
      </c>
      <c r="G28" s="121">
        <f>ЖН!AN24+ЖН!AO24+ЖН!AP24+ЖН!AQ24</f>
        <v>0</v>
      </c>
      <c r="H28" s="121"/>
      <c r="I28" s="121"/>
      <c r="J28" s="121">
        <f>ОН!AN24+ОН!AO24+ОН!AP24+ОН!AQ24</f>
        <v>0</v>
      </c>
      <c r="K28" s="121">
        <f t="shared" si="0"/>
        <v>0</v>
      </c>
      <c r="L28" s="113"/>
      <c r="M28" s="123"/>
      <c r="N28" s="124"/>
      <c r="O28" s="120"/>
    </row>
    <row r="29" spans="1:15" s="6" customFormat="1" ht="27.75" customHeight="1" thickBot="1">
      <c r="A29" s="112">
        <v>17</v>
      </c>
      <c r="B29" s="273" t="s">
        <v>99</v>
      </c>
      <c r="C29" s="274" t="s">
        <v>105</v>
      </c>
      <c r="D29" s="111" t="str">
        <f>ЖН!C26</f>
        <v>В-17-043</v>
      </c>
      <c r="E29" s="111" t="e">
        <f>ЖН!#REF!+ЖН!#REF!</f>
        <v>#REF!</v>
      </c>
      <c r="F29" s="111" t="e">
        <f>ЖН!#REF!+ЖН!#REF!</f>
        <v>#REF!</v>
      </c>
      <c r="G29" s="121">
        <f>ЖН!AN25+ЖН!AO25+ЖН!AP25+ЖН!AQ25</f>
        <v>0</v>
      </c>
      <c r="H29" s="121"/>
      <c r="I29" s="121"/>
      <c r="J29" s="121">
        <f>ОН!AN25+ОН!AO25+ОН!AP25+ОН!AQ25</f>
        <v>0</v>
      </c>
      <c r="K29" s="121">
        <f t="shared" si="0"/>
        <v>0</v>
      </c>
      <c r="L29" s="113"/>
      <c r="M29" s="123"/>
      <c r="N29" s="124"/>
      <c r="O29" s="120"/>
    </row>
    <row r="30" spans="1:15" s="6" customFormat="1" ht="27.75" customHeight="1" thickBot="1">
      <c r="A30" s="112">
        <v>18</v>
      </c>
      <c r="B30" s="273" t="s">
        <v>102</v>
      </c>
      <c r="C30" s="274" t="s">
        <v>131</v>
      </c>
      <c r="D30" s="111" t="s">
        <v>131</v>
      </c>
      <c r="E30" s="111"/>
      <c r="F30" s="111"/>
      <c r="G30" s="121">
        <f>ЖН!AN26+ЖН!AO26+ЖН!AP26+ЖН!AQ26</f>
        <v>0</v>
      </c>
      <c r="H30" s="121"/>
      <c r="I30" s="121"/>
      <c r="J30" s="121">
        <f>ОН!AN26+ОН!AO26+ОН!AP26+ОН!AQ26</f>
        <v>0</v>
      </c>
      <c r="K30" s="121">
        <f t="shared" si="0"/>
        <v>0</v>
      </c>
      <c r="L30" s="113"/>
      <c r="M30" s="123"/>
      <c r="N30" s="124"/>
      <c r="O30" s="120"/>
    </row>
    <row r="31" spans="1:15" ht="49.5" customHeight="1" thickBot="1">
      <c r="A31" s="299" t="s">
        <v>14</v>
      </c>
      <c r="B31" s="299"/>
      <c r="C31" s="299"/>
      <c r="D31" s="114"/>
      <c r="E31" s="115"/>
      <c r="F31" s="116"/>
      <c r="G31" s="121"/>
      <c r="H31" s="116"/>
      <c r="I31" s="115"/>
      <c r="J31" s="121"/>
      <c r="K31" s="117"/>
      <c r="L31" s="117"/>
      <c r="M31" s="115"/>
      <c r="N31" s="115"/>
      <c r="O31" s="118"/>
    </row>
    <row r="32" spans="1:3" ht="39.75" customHeight="1">
      <c r="A32" s="288"/>
      <c r="B32" s="288"/>
      <c r="C32" s="288"/>
    </row>
    <row r="33" spans="1:15" ht="18">
      <c r="A33" s="22"/>
      <c r="B33" s="22"/>
      <c r="C33" s="23" t="s">
        <v>15</v>
      </c>
      <c r="D33" s="47">
        <v>18</v>
      </c>
      <c r="E33" s="59"/>
      <c r="F33" s="59"/>
      <c r="G33" s="25" t="s">
        <v>76</v>
      </c>
      <c r="H33" s="25"/>
      <c r="I33" s="25"/>
      <c r="J33" s="25"/>
      <c r="K33" s="17"/>
      <c r="L33" s="17"/>
      <c r="M33" s="17"/>
      <c r="N33" s="26"/>
      <c r="O33" s="17"/>
    </row>
    <row r="34" spans="1:15" ht="18">
      <c r="A34" s="22"/>
      <c r="B34" s="22"/>
      <c r="C34" s="23"/>
      <c r="D34" s="60"/>
      <c r="E34" s="25"/>
      <c r="F34" s="25"/>
      <c r="G34" s="25"/>
      <c r="H34" s="25"/>
      <c r="I34" s="17"/>
      <c r="J34" s="17"/>
      <c r="K34" s="25"/>
      <c r="L34" s="25"/>
      <c r="M34" s="17"/>
      <c r="N34" s="26"/>
      <c r="O34" s="17"/>
    </row>
    <row r="35" spans="1:15" ht="37.5" customHeight="1">
      <c r="A35" s="17"/>
      <c r="B35" s="17"/>
      <c r="C35" s="26"/>
      <c r="D35" s="289" t="s">
        <v>16</v>
      </c>
      <c r="E35" s="289"/>
      <c r="F35" s="289"/>
      <c r="G35" s="289"/>
      <c r="H35" s="25"/>
      <c r="I35" s="24"/>
      <c r="J35" s="24"/>
      <c r="K35" s="290" t="s">
        <v>17</v>
      </c>
      <c r="L35" s="290"/>
      <c r="M35" s="24"/>
      <c r="N35" s="24"/>
      <c r="O35" s="17"/>
    </row>
    <row r="36" spans="1:15" ht="18">
      <c r="A36" s="291"/>
      <c r="B36" s="291"/>
      <c r="C36" s="291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8">
      <c r="A37" s="26" t="s">
        <v>73</v>
      </c>
      <c r="B37" s="26"/>
      <c r="C37" s="26"/>
      <c r="D37" s="259" t="str">
        <f>M!F20</f>
        <v>О.Р. Кучаров</v>
      </c>
      <c r="E37" s="259"/>
      <c r="F37" s="259"/>
      <c r="G37" s="259"/>
      <c r="H37" s="59"/>
      <c r="I37" s="59"/>
      <c r="J37" s="59"/>
      <c r="K37" s="25" t="s">
        <v>18</v>
      </c>
      <c r="L37" s="25"/>
      <c r="M37" s="302" t="s">
        <v>156</v>
      </c>
      <c r="N37" s="302"/>
      <c r="O37" s="302"/>
    </row>
    <row r="38" spans="1:15" ht="18">
      <c r="A38" s="285" t="s">
        <v>19</v>
      </c>
      <c r="B38" s="285"/>
      <c r="C38" s="27" t="s">
        <v>1</v>
      </c>
      <c r="D38" s="262" t="s">
        <v>20</v>
      </c>
      <c r="E38" s="262"/>
      <c r="F38" s="262"/>
      <c r="G38" s="262"/>
      <c r="H38" s="59"/>
      <c r="I38" s="28"/>
      <c r="J38" s="28"/>
      <c r="K38" s="17"/>
      <c r="L38" s="17"/>
      <c r="M38" s="262" t="s">
        <v>21</v>
      </c>
      <c r="N38" s="262"/>
      <c r="O38" s="28" t="s">
        <v>20</v>
      </c>
    </row>
  </sheetData>
  <sheetProtection/>
  <mergeCells count="47">
    <mergeCell ref="A38:B38"/>
    <mergeCell ref="D38:G38"/>
    <mergeCell ref="M38:N38"/>
    <mergeCell ref="A31:C31"/>
    <mergeCell ref="A32:C32"/>
    <mergeCell ref="D35:G35"/>
    <mergeCell ref="K35:L35"/>
    <mergeCell ref="A36:C36"/>
    <mergeCell ref="D37:G37"/>
    <mergeCell ref="M37:O37"/>
    <mergeCell ref="B29:C29"/>
    <mergeCell ref="B27:C27"/>
    <mergeCell ref="B28:C28"/>
    <mergeCell ref="B30:C30"/>
    <mergeCell ref="B25:C25"/>
    <mergeCell ref="B26:C26"/>
    <mergeCell ref="B23:C23"/>
    <mergeCell ref="B24:C24"/>
    <mergeCell ref="B21:C21"/>
    <mergeCell ref="B22:C22"/>
    <mergeCell ref="B19:C19"/>
    <mergeCell ref="B20:C20"/>
    <mergeCell ref="B17:C17"/>
    <mergeCell ref="B18:C18"/>
    <mergeCell ref="B15:C15"/>
    <mergeCell ref="B16:C16"/>
    <mergeCell ref="B13:C13"/>
    <mergeCell ref="B14:C14"/>
    <mergeCell ref="N11:N12"/>
    <mergeCell ref="O11:O12"/>
    <mergeCell ref="H9:K9"/>
    <mergeCell ref="M9:N9"/>
    <mergeCell ref="A11:A12"/>
    <mergeCell ref="B11:C12"/>
    <mergeCell ref="D11:D12"/>
    <mergeCell ref="E11:K11"/>
    <mergeCell ref="L11:L12"/>
    <mergeCell ref="M11:M12"/>
    <mergeCell ref="C9:F9"/>
    <mergeCell ref="H7:I7"/>
    <mergeCell ref="A8:B8"/>
    <mergeCell ref="A6:O6"/>
    <mergeCell ref="A2:O2"/>
    <mergeCell ref="A4:I4"/>
    <mergeCell ref="A5:H5"/>
    <mergeCell ref="E7:F7"/>
    <mergeCell ref="A3:Q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8"/>
  <sheetViews>
    <sheetView view="pageLayout" zoomScaleSheetLayoutView="100" workbookViewId="0" topLeftCell="A1">
      <selection activeCell="N31" sqref="N31"/>
    </sheetView>
  </sheetViews>
  <sheetFormatPr defaultColWidth="9.140625" defaultRowHeight="12.75"/>
  <cols>
    <col min="1" max="2" width="4.57421875" style="5" customWidth="1"/>
    <col min="3" max="3" width="43.7109375" style="5" customWidth="1"/>
    <col min="4" max="4" width="14.00390625" style="5" customWidth="1"/>
    <col min="5" max="6" width="4.7109375" style="5" hidden="1" customWidth="1"/>
    <col min="7" max="7" width="9.7109375" style="5" customWidth="1"/>
    <col min="8" max="8" width="4.7109375" style="5" hidden="1" customWidth="1"/>
    <col min="9" max="9" width="4.28125" style="5" hidden="1" customWidth="1"/>
    <col min="10" max="10" width="11.00390625" style="5" customWidth="1"/>
    <col min="11" max="11" width="9.57421875" style="5" customWidth="1"/>
    <col min="12" max="12" width="10.7109375" style="5" customWidth="1"/>
    <col min="13" max="13" width="11.421875" style="5" customWidth="1"/>
    <col min="14" max="14" width="11.00390625" style="5" customWidth="1"/>
    <col min="15" max="15" width="15.57421875" style="5" customWidth="1"/>
  </cols>
  <sheetData>
    <row r="1" spans="1:15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08" t="str">
        <f>M!C6</f>
        <v>12-шакл</v>
      </c>
    </row>
    <row r="2" spans="1:15" ht="15.75" customHeight="1">
      <c r="A2" s="263" t="s">
        <v>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spans="1:17" ht="32.25" customHeight="1">
      <c r="A3" s="264" t="s">
        <v>132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</row>
    <row r="4" spans="1:15" ht="15.75" customHeight="1">
      <c r="A4" s="265" t="s">
        <v>38</v>
      </c>
      <c r="B4" s="265"/>
      <c r="C4" s="265"/>
      <c r="D4" s="265"/>
      <c r="E4" s="265"/>
      <c r="F4" s="265"/>
      <c r="G4" s="265"/>
      <c r="H4" s="265"/>
      <c r="I4" s="265"/>
      <c r="J4" s="18" t="s">
        <v>22</v>
      </c>
      <c r="K4" s="31">
        <v>18</v>
      </c>
      <c r="L4" s="31"/>
      <c r="M4" s="19"/>
      <c r="N4" s="19"/>
      <c r="O4" s="19"/>
    </row>
    <row r="5" spans="1:15" ht="15.75" customHeight="1">
      <c r="A5" s="265" t="str">
        <f>M!C20</f>
        <v>2017-2018 ўқув йили</v>
      </c>
      <c r="B5" s="265"/>
      <c r="C5" s="265"/>
      <c r="D5" s="265"/>
      <c r="E5" s="265"/>
      <c r="F5" s="265"/>
      <c r="G5" s="265"/>
      <c r="H5" s="265"/>
      <c r="I5" s="57"/>
      <c r="J5" s="74" t="str">
        <f>M!C2</f>
        <v>Бахорги</v>
      </c>
      <c r="K5" s="56" t="s">
        <v>24</v>
      </c>
      <c r="N5" s="56"/>
      <c r="O5" s="56"/>
    </row>
    <row r="6" spans="1:15" ht="15.75" customHeight="1">
      <c r="A6" s="263" t="str">
        <f>M!B20</f>
        <v>Сув хўжалигини ташкил этиш ва бошқариш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</row>
    <row r="7" spans="1:15" ht="15.75" customHeight="1">
      <c r="A7" s="18"/>
      <c r="B7" s="18"/>
      <c r="C7" s="62">
        <f>M!C3</f>
        <v>1</v>
      </c>
      <c r="D7" s="61" t="s">
        <v>6</v>
      </c>
      <c r="E7" s="266"/>
      <c r="F7" s="266"/>
      <c r="G7" s="30">
        <v>7</v>
      </c>
      <c r="H7" s="266"/>
      <c r="I7" s="266"/>
      <c r="J7" s="61" t="s">
        <v>23</v>
      </c>
      <c r="K7" s="30">
        <v>2</v>
      </c>
      <c r="L7" s="20" t="s">
        <v>7</v>
      </c>
      <c r="M7" s="20"/>
      <c r="N7" s="20"/>
      <c r="O7" s="20"/>
    </row>
    <row r="8" spans="1:15" ht="15.75" customHeight="1">
      <c r="A8" s="268" t="s">
        <v>39</v>
      </c>
      <c r="B8" s="268"/>
      <c r="C8" s="58" t="s">
        <v>119</v>
      </c>
      <c r="D8" s="53"/>
      <c r="E8" s="53"/>
      <c r="F8" s="53"/>
      <c r="G8" s="158" t="s">
        <v>150</v>
      </c>
      <c r="H8" s="67"/>
      <c r="I8" s="69"/>
      <c r="J8" s="69"/>
      <c r="K8" s="66"/>
      <c r="L8" s="46" t="s">
        <v>48</v>
      </c>
      <c r="M8" s="46"/>
      <c r="N8" s="65" t="s">
        <v>150</v>
      </c>
      <c r="O8" s="68"/>
    </row>
    <row r="9" spans="1:15" ht="18.75" customHeight="1">
      <c r="A9" s="21" t="s">
        <v>25</v>
      </c>
      <c r="B9" s="21"/>
      <c r="C9" s="272" t="s">
        <v>26</v>
      </c>
      <c r="D9" s="272"/>
      <c r="E9" s="272"/>
      <c r="F9" s="272"/>
      <c r="G9" s="32"/>
      <c r="H9" s="279" t="s">
        <v>43</v>
      </c>
      <c r="I9" s="279"/>
      <c r="J9" s="279"/>
      <c r="K9" s="279"/>
      <c r="L9" s="32">
        <v>23</v>
      </c>
      <c r="M9" s="323" t="str">
        <f>M!F16</f>
        <v>  Июнь 2018 й</v>
      </c>
      <c r="N9" s="323"/>
      <c r="O9" s="48"/>
    </row>
    <row r="10" spans="1:15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</row>
    <row r="11" spans="1:15" ht="23.25" customHeight="1" thickBot="1">
      <c r="A11" s="269" t="s">
        <v>0</v>
      </c>
      <c r="B11" s="270" t="s">
        <v>40</v>
      </c>
      <c r="C11" s="270"/>
      <c r="D11" s="271" t="s">
        <v>8</v>
      </c>
      <c r="E11" s="270" t="s">
        <v>9</v>
      </c>
      <c r="F11" s="270"/>
      <c r="G11" s="270"/>
      <c r="H11" s="270"/>
      <c r="I11" s="270"/>
      <c r="J11" s="270"/>
      <c r="K11" s="270"/>
      <c r="L11" s="324" t="s">
        <v>10</v>
      </c>
      <c r="M11" s="267" t="s">
        <v>11</v>
      </c>
      <c r="N11" s="267" t="s">
        <v>12</v>
      </c>
      <c r="O11" s="270" t="s">
        <v>13</v>
      </c>
    </row>
    <row r="12" spans="1:15" ht="71.25" customHeight="1" thickBot="1">
      <c r="A12" s="269"/>
      <c r="B12" s="270"/>
      <c r="C12" s="270"/>
      <c r="D12" s="271"/>
      <c r="E12" s="109" t="s">
        <v>2</v>
      </c>
      <c r="F12" s="109" t="s">
        <v>3</v>
      </c>
      <c r="G12" s="109" t="s">
        <v>63</v>
      </c>
      <c r="H12" s="109" t="s">
        <v>34</v>
      </c>
      <c r="I12" s="109" t="s">
        <v>72</v>
      </c>
      <c r="J12" s="109" t="s">
        <v>56</v>
      </c>
      <c r="K12" s="109" t="s">
        <v>59</v>
      </c>
      <c r="L12" s="324"/>
      <c r="M12" s="267"/>
      <c r="N12" s="267"/>
      <c r="O12" s="270"/>
    </row>
    <row r="13" spans="1:15" s="6" customFormat="1" ht="27.75" customHeight="1" thickBot="1">
      <c r="A13" s="112">
        <v>1</v>
      </c>
      <c r="B13" s="273" t="str">
        <f>ЖН!B9</f>
        <v>Абдисоатов Умиджон Абдурашид ўғли</v>
      </c>
      <c r="C13" s="274"/>
      <c r="D13" s="111" t="str">
        <f>ЖН!C9</f>
        <v>В-17-042</v>
      </c>
      <c r="E13" s="111" t="e">
        <f>ЖН!#REF!+ЖН!#REF!</f>
        <v>#REF!</v>
      </c>
      <c r="F13" s="111" t="e">
        <f>ЖН!#REF!+ЖН!#REF!</f>
        <v>#REF!</v>
      </c>
      <c r="G13" s="121">
        <f>ЖН!AJ9+ЖН!AK9+ЖН!AL9+ЖН!AM9</f>
        <v>25</v>
      </c>
      <c r="H13" s="121"/>
      <c r="I13" s="121"/>
      <c r="J13" s="121">
        <f>ОН!AJ9+ОН!AK9+ОН!AL9+ОН!AM9</f>
        <v>0</v>
      </c>
      <c r="K13" s="121">
        <f>+G13+J13</f>
        <v>25</v>
      </c>
      <c r="L13" s="113"/>
      <c r="M13" s="123"/>
      <c r="N13" s="124"/>
      <c r="O13" s="120"/>
    </row>
    <row r="14" spans="1:15" s="6" customFormat="1" ht="27.75" customHeight="1" thickBot="1">
      <c r="A14" s="112">
        <v>2</v>
      </c>
      <c r="B14" s="273" t="str">
        <f>ЖН!B10</f>
        <v>Абдуллаева Руҳсора Акромжон қизи</v>
      </c>
      <c r="C14" s="274"/>
      <c r="D14" s="111" t="str">
        <f>ЖН!C10</f>
        <v>В-17-057</v>
      </c>
      <c r="E14" s="111" t="e">
        <f>ЖН!#REF!+ЖН!#REF!</f>
        <v>#REF!</v>
      </c>
      <c r="F14" s="111" t="e">
        <f>ЖН!#REF!+ЖН!#REF!</f>
        <v>#REF!</v>
      </c>
      <c r="G14" s="121">
        <f>ЖН!AJ10+ЖН!AK10+ЖН!AL10+ЖН!AM10</f>
        <v>30</v>
      </c>
      <c r="H14" s="121"/>
      <c r="I14" s="121"/>
      <c r="J14" s="121">
        <f>ОН!AJ10+ОН!AK10+ОН!AL10+ОН!AM10</f>
        <v>0</v>
      </c>
      <c r="K14" s="121">
        <f aca="true" t="shared" si="0" ref="K14:K30">+G14+J14</f>
        <v>30</v>
      </c>
      <c r="L14" s="113"/>
      <c r="M14" s="123"/>
      <c r="N14" s="124"/>
      <c r="O14" s="120"/>
    </row>
    <row r="15" spans="1:15" s="6" customFormat="1" ht="27.75" customHeight="1" thickBot="1">
      <c r="A15" s="112">
        <v>3</v>
      </c>
      <c r="B15" s="273" t="str">
        <f>ЖН!B11</f>
        <v>Абдуманнобов Тожиддин Абдусодиқ ўғли</v>
      </c>
      <c r="C15" s="274"/>
      <c r="D15" s="111" t="str">
        <f>ЖН!C11</f>
        <v>В-17-058</v>
      </c>
      <c r="E15" s="111" t="e">
        <f>ЖН!#REF!+ЖН!#REF!</f>
        <v>#REF!</v>
      </c>
      <c r="F15" s="111" t="e">
        <f>ЖН!#REF!+ЖН!#REF!</f>
        <v>#REF!</v>
      </c>
      <c r="G15" s="121">
        <f>ЖН!AJ11+ЖН!AK11+ЖН!AL11+ЖН!AM11</f>
        <v>30</v>
      </c>
      <c r="H15" s="121"/>
      <c r="I15" s="121"/>
      <c r="J15" s="121">
        <f>ОН!AJ11+ОН!AK11+ОН!AL11+ОН!AM11</f>
        <v>0</v>
      </c>
      <c r="K15" s="121">
        <f t="shared" si="0"/>
        <v>30</v>
      </c>
      <c r="L15" s="113"/>
      <c r="M15" s="123"/>
      <c r="N15" s="124"/>
      <c r="O15" s="120"/>
    </row>
    <row r="16" spans="1:15" s="6" customFormat="1" ht="27.75" customHeight="1" thickBot="1">
      <c r="A16" s="112">
        <v>4</v>
      </c>
      <c r="B16" s="273" t="str">
        <f>ЖН!B12</f>
        <v>Абдурасулов Самижон Абдувахоб ўғли</v>
      </c>
      <c r="C16" s="274"/>
      <c r="D16" s="111" t="str">
        <f>ЖН!C12</f>
        <v>В-17-059</v>
      </c>
      <c r="E16" s="111" t="e">
        <f>ЖН!#REF!+ЖН!#REF!</f>
        <v>#REF!</v>
      </c>
      <c r="F16" s="111" t="e">
        <f>ЖН!#REF!+ЖН!#REF!</f>
        <v>#REF!</v>
      </c>
      <c r="G16" s="121">
        <f>ЖН!AJ12+ЖН!AK12+ЖН!AL12+ЖН!AM12</f>
        <v>26</v>
      </c>
      <c r="H16" s="121"/>
      <c r="I16" s="121"/>
      <c r="J16" s="121">
        <f>ОН!AJ12+ОН!AK12+ОН!AL12+ОН!AM12</f>
        <v>0</v>
      </c>
      <c r="K16" s="121">
        <f t="shared" si="0"/>
        <v>26</v>
      </c>
      <c r="L16" s="113"/>
      <c r="M16" s="123"/>
      <c r="N16" s="124"/>
      <c r="O16" s="120"/>
    </row>
    <row r="17" spans="1:15" s="6" customFormat="1" ht="27.75" customHeight="1" thickBot="1">
      <c r="A17" s="112">
        <v>5</v>
      </c>
      <c r="B17" s="273" t="str">
        <f>ЖН!B13</f>
        <v>Афенов Серикхан Файзуллаевич</v>
      </c>
      <c r="C17" s="274"/>
      <c r="D17" s="111" t="str">
        <f>ЖН!C13</f>
        <v>В-17-060</v>
      </c>
      <c r="E17" s="111" t="e">
        <f>ЖН!#REF!+ЖН!#REF!</f>
        <v>#REF!</v>
      </c>
      <c r="F17" s="111" t="e">
        <f>ЖН!#REF!+ЖН!#REF!</f>
        <v>#REF!</v>
      </c>
      <c r="G17" s="121">
        <f>ЖН!AJ13+ЖН!AK13+ЖН!AL13+ЖН!AM13</f>
        <v>20</v>
      </c>
      <c r="H17" s="121"/>
      <c r="I17" s="121"/>
      <c r="J17" s="121">
        <f>ОН!AJ13+ОН!AK13+ОН!AL13+ОН!AM13</f>
        <v>0</v>
      </c>
      <c r="K17" s="121">
        <f t="shared" si="0"/>
        <v>20</v>
      </c>
      <c r="L17" s="113"/>
      <c r="M17" s="123"/>
      <c r="N17" s="124"/>
      <c r="O17" s="120"/>
    </row>
    <row r="18" spans="1:15" s="6" customFormat="1" ht="27.75" customHeight="1" thickBot="1">
      <c r="A18" s="112">
        <v>6</v>
      </c>
      <c r="B18" s="273" t="str">
        <f>ЖН!B14</f>
        <v>Аъзамов Асрорбек Фарход ўғли</v>
      </c>
      <c r="C18" s="274"/>
      <c r="D18" s="111" t="str">
        <f>ЖН!C14</f>
        <v>В-17-061</v>
      </c>
      <c r="E18" s="111" t="e">
        <f>ЖН!#REF!+ЖН!#REF!</f>
        <v>#REF!</v>
      </c>
      <c r="F18" s="111" t="e">
        <f>ЖН!#REF!+ЖН!#REF!</f>
        <v>#REF!</v>
      </c>
      <c r="G18" s="121">
        <f>ЖН!AJ14+ЖН!AK14+ЖН!AL14+ЖН!AM14</f>
        <v>32</v>
      </c>
      <c r="H18" s="121"/>
      <c r="I18" s="121"/>
      <c r="J18" s="121">
        <f>ОН!AJ14+ОН!AK14+ОН!AL14+ОН!AM14</f>
        <v>0</v>
      </c>
      <c r="K18" s="121">
        <f t="shared" si="0"/>
        <v>32</v>
      </c>
      <c r="L18" s="113" t="s">
        <v>159</v>
      </c>
      <c r="M18" s="123">
        <v>25</v>
      </c>
      <c r="N18" s="124" t="s">
        <v>159</v>
      </c>
      <c r="O18" s="120"/>
    </row>
    <row r="19" spans="1:15" s="6" customFormat="1" ht="27.75" customHeight="1" thickBot="1">
      <c r="A19" s="112">
        <v>7</v>
      </c>
      <c r="B19" s="322" t="str">
        <f>ЖН!B15</f>
        <v>Исақулова Ниҳола Яшнар қизи</v>
      </c>
      <c r="C19" s="322"/>
      <c r="D19" s="111" t="str">
        <f>ЖН!C15</f>
        <v>В-17-062</v>
      </c>
      <c r="E19" s="111" t="e">
        <f>ЖН!#REF!+ЖН!#REF!</f>
        <v>#REF!</v>
      </c>
      <c r="F19" s="111" t="e">
        <f>ЖН!#REF!+ЖН!#REF!</f>
        <v>#REF!</v>
      </c>
      <c r="G19" s="121">
        <f>ЖН!AJ15+ЖН!AK15+ЖН!AL15+ЖН!AM15</f>
        <v>34</v>
      </c>
      <c r="H19" s="121"/>
      <c r="I19" s="121"/>
      <c r="J19" s="121">
        <f>ОН!AJ15+ОН!AK15+ОН!AL15+ОН!AM15</f>
        <v>0</v>
      </c>
      <c r="K19" s="121">
        <f t="shared" si="0"/>
        <v>34</v>
      </c>
      <c r="L19" s="113"/>
      <c r="M19" s="123"/>
      <c r="N19" s="124"/>
      <c r="O19" s="120"/>
    </row>
    <row r="20" spans="1:15" s="6" customFormat="1" ht="27.75" customHeight="1" thickBot="1">
      <c r="A20" s="112">
        <v>8</v>
      </c>
      <c r="B20" s="322" t="str">
        <f>ЖН!B16</f>
        <v>Исламов Достонбек Махмудович</v>
      </c>
      <c r="C20" s="322"/>
      <c r="D20" s="111" t="str">
        <f>ЖН!C16</f>
        <v>В-17-063</v>
      </c>
      <c r="E20" s="111" t="e">
        <f>ЖН!#REF!+ЖН!#REF!</f>
        <v>#REF!</v>
      </c>
      <c r="F20" s="111" t="e">
        <f>ЖН!#REF!+ЖН!#REF!</f>
        <v>#REF!</v>
      </c>
      <c r="G20" s="121">
        <f>ЖН!AJ16+ЖН!AK16+ЖН!AL16+ЖН!AM16</f>
        <v>20</v>
      </c>
      <c r="H20" s="121"/>
      <c r="I20" s="121"/>
      <c r="J20" s="121">
        <f>ОН!AJ16+ОН!AK16+ОН!AL16+ОН!AM16</f>
        <v>0</v>
      </c>
      <c r="K20" s="121">
        <f t="shared" si="0"/>
        <v>20</v>
      </c>
      <c r="L20" s="113"/>
      <c r="M20" s="123"/>
      <c r="N20" s="124"/>
      <c r="O20" s="120"/>
    </row>
    <row r="21" spans="1:15" s="6" customFormat="1" ht="27.75" customHeight="1" thickBot="1">
      <c r="A21" s="112">
        <v>9</v>
      </c>
      <c r="B21" s="273" t="s">
        <v>91</v>
      </c>
      <c r="C21" s="274" t="s">
        <v>106</v>
      </c>
      <c r="D21" s="111" t="s">
        <v>106</v>
      </c>
      <c r="E21" s="111" t="e">
        <f>ЖН!#REF!+ЖН!#REF!</f>
        <v>#REF!</v>
      </c>
      <c r="F21" s="111" t="e">
        <f>ЖН!#REF!+ЖН!#REF!</f>
        <v>#REF!</v>
      </c>
      <c r="G21" s="121">
        <f>ЖН!AJ17+ЖН!AK17+ЖН!AL17+ЖН!AM17</f>
        <v>24</v>
      </c>
      <c r="H21" s="121"/>
      <c r="I21" s="121"/>
      <c r="J21" s="121">
        <f>ОН!AJ17+ОН!AK17+ОН!AL17+ОН!AM17</f>
        <v>0</v>
      </c>
      <c r="K21" s="121">
        <f t="shared" si="0"/>
        <v>24</v>
      </c>
      <c r="L21" s="113"/>
      <c r="M21" s="123"/>
      <c r="N21" s="124"/>
      <c r="O21" s="120"/>
    </row>
    <row r="22" spans="1:15" s="6" customFormat="1" ht="27.75" customHeight="1" thickBot="1">
      <c r="A22" s="112">
        <v>10</v>
      </c>
      <c r="B22" s="273" t="s">
        <v>92</v>
      </c>
      <c r="C22" s="274" t="s">
        <v>112</v>
      </c>
      <c r="D22" s="111" t="str">
        <f>ЖН!C17</f>
        <v>В-17-064</v>
      </c>
      <c r="E22" s="111" t="e">
        <f>ЖН!#REF!+ЖН!#REF!</f>
        <v>#REF!</v>
      </c>
      <c r="F22" s="111" t="e">
        <f>ЖН!#REF!+ЖН!#REF!</f>
        <v>#REF!</v>
      </c>
      <c r="G22" s="121">
        <f>ЖН!AJ18+ЖН!AK18+ЖН!AL18+ЖН!AM18</f>
        <v>24</v>
      </c>
      <c r="H22" s="121"/>
      <c r="I22" s="121"/>
      <c r="J22" s="121">
        <f>ОН!AJ18+ОН!AK18+ОН!AL18+ОН!AM18</f>
        <v>0</v>
      </c>
      <c r="K22" s="121">
        <f t="shared" si="0"/>
        <v>24</v>
      </c>
      <c r="L22" s="113"/>
      <c r="M22" s="123"/>
      <c r="N22" s="124"/>
      <c r="O22" s="120"/>
    </row>
    <row r="23" spans="1:15" s="6" customFormat="1" ht="27.75" customHeight="1" thickBot="1">
      <c r="A23" s="112">
        <v>11</v>
      </c>
      <c r="B23" s="273" t="s">
        <v>93</v>
      </c>
      <c r="C23" s="274" t="s">
        <v>115</v>
      </c>
      <c r="D23" s="111" t="str">
        <f>ЖН!C18</f>
        <v>В-17-065</v>
      </c>
      <c r="E23" s="111" t="e">
        <f>ЖН!#REF!+ЖН!#REF!</f>
        <v>#REF!</v>
      </c>
      <c r="F23" s="111" t="e">
        <f>ЖН!#REF!+ЖН!#REF!</f>
        <v>#REF!</v>
      </c>
      <c r="G23" s="121">
        <f>ЖН!AJ19+ЖН!AK19+ЖН!AL19+ЖН!AM19</f>
        <v>32</v>
      </c>
      <c r="H23" s="121"/>
      <c r="I23" s="121"/>
      <c r="J23" s="121">
        <f>ОН!AJ19+ОН!AK19+ОН!AL19+ОН!AM19</f>
        <v>0</v>
      </c>
      <c r="K23" s="121">
        <f t="shared" si="0"/>
        <v>32</v>
      </c>
      <c r="L23" s="113"/>
      <c r="M23" s="123"/>
      <c r="N23" s="124"/>
      <c r="O23" s="120"/>
    </row>
    <row r="24" spans="1:15" s="6" customFormat="1" ht="27.75" customHeight="1" thickBot="1">
      <c r="A24" s="112">
        <v>12</v>
      </c>
      <c r="B24" s="273" t="s">
        <v>94</v>
      </c>
      <c r="C24" s="274" t="s">
        <v>109</v>
      </c>
      <c r="D24" s="111" t="str">
        <f>ЖН!C19</f>
        <v>В-17-066</v>
      </c>
      <c r="E24" s="111" t="e">
        <f>ЖН!#REF!+ЖН!#REF!</f>
        <v>#REF!</v>
      </c>
      <c r="F24" s="111" t="e">
        <f>ЖН!#REF!+ЖН!#REF!</f>
        <v>#REF!</v>
      </c>
      <c r="G24" s="121">
        <f>ЖН!AJ20+ЖН!AK20+ЖН!AL20+ЖН!AM20</f>
        <v>30</v>
      </c>
      <c r="H24" s="121"/>
      <c r="I24" s="121"/>
      <c r="J24" s="121">
        <f>ОН!AJ20+ОН!AK20+ОН!AL20+ОН!AM20</f>
        <v>0</v>
      </c>
      <c r="K24" s="121">
        <f t="shared" si="0"/>
        <v>30</v>
      </c>
      <c r="L24" s="113"/>
      <c r="M24" s="123"/>
      <c r="N24" s="124"/>
      <c r="O24" s="120"/>
    </row>
    <row r="25" spans="1:15" s="6" customFormat="1" ht="27.75" customHeight="1" thickBot="1">
      <c r="A25" s="112">
        <v>13</v>
      </c>
      <c r="B25" s="273" t="s">
        <v>96</v>
      </c>
      <c r="C25" s="274" t="s">
        <v>108</v>
      </c>
      <c r="D25" s="111" t="str">
        <f>ЖН!C21</f>
        <v>В-17-068</v>
      </c>
      <c r="E25" s="111" t="e">
        <f>ЖН!#REF!+ЖН!#REF!</f>
        <v>#REF!</v>
      </c>
      <c r="F25" s="111" t="e">
        <f>ЖН!#REF!+ЖН!#REF!</f>
        <v>#REF!</v>
      </c>
      <c r="G25" s="121">
        <f>ЖН!AJ22+ЖН!AK22+ЖН!AL22+ЖН!AM22</f>
        <v>34</v>
      </c>
      <c r="H25" s="121"/>
      <c r="I25" s="121"/>
      <c r="J25" s="121">
        <f>ОН!AJ22+ОН!AK22+ОН!AL22+ОН!AM22</f>
        <v>0</v>
      </c>
      <c r="K25" s="121">
        <f t="shared" si="0"/>
        <v>34</v>
      </c>
      <c r="L25" s="113"/>
      <c r="M25" s="123"/>
      <c r="N25" s="124"/>
      <c r="O25" s="120"/>
    </row>
    <row r="26" spans="1:15" s="6" customFormat="1" ht="27.75" customHeight="1" thickBot="1">
      <c r="A26" s="112">
        <v>14</v>
      </c>
      <c r="B26" s="273" t="s">
        <v>95</v>
      </c>
      <c r="C26" s="274" t="s">
        <v>111</v>
      </c>
      <c r="D26" s="111" t="str">
        <f>ЖН!C22</f>
        <v>В-17-069</v>
      </c>
      <c r="E26" s="111" t="e">
        <f>ЖН!#REF!+ЖН!#REF!</f>
        <v>#REF!</v>
      </c>
      <c r="F26" s="111" t="e">
        <f>ЖН!#REF!+ЖН!#REF!</f>
        <v>#REF!</v>
      </c>
      <c r="G26" s="121">
        <f>ЖН!AJ21+ЖН!AK21+ЖН!AL21+ЖН!AM21</f>
        <v>32</v>
      </c>
      <c r="H26" s="121"/>
      <c r="I26" s="121"/>
      <c r="J26" s="121">
        <f>ОН!AJ21+ОН!AK21+ОН!AL21+ОН!AM21</f>
        <v>0</v>
      </c>
      <c r="K26" s="121">
        <f t="shared" si="0"/>
        <v>32</v>
      </c>
      <c r="L26" s="113"/>
      <c r="M26" s="123"/>
      <c r="N26" s="124"/>
      <c r="O26" s="120"/>
    </row>
    <row r="27" spans="1:15" s="6" customFormat="1" ht="27.75" customHeight="1" thickBot="1">
      <c r="A27" s="112">
        <v>15</v>
      </c>
      <c r="B27" s="273" t="s">
        <v>97</v>
      </c>
      <c r="C27" s="274" t="s">
        <v>110</v>
      </c>
      <c r="D27" s="111" t="str">
        <f>ЖН!C24</f>
        <v>В-17-071</v>
      </c>
      <c r="E27" s="111" t="e">
        <f>ЖН!#REF!+ЖН!#REF!</f>
        <v>#REF!</v>
      </c>
      <c r="F27" s="111" t="e">
        <f>ЖН!#REF!+ЖН!#REF!</f>
        <v>#REF!</v>
      </c>
      <c r="G27" s="121">
        <f>ЖН!AJ23+ЖН!AK23+ЖН!AL23+ЖН!AM23</f>
        <v>34</v>
      </c>
      <c r="H27" s="121"/>
      <c r="I27" s="121"/>
      <c r="J27" s="121">
        <f>ОН!AJ23+ОН!AK23+ОН!AL23+ОН!AM23</f>
        <v>0</v>
      </c>
      <c r="K27" s="121">
        <f t="shared" si="0"/>
        <v>34</v>
      </c>
      <c r="L27" s="113"/>
      <c r="M27" s="123"/>
      <c r="N27" s="124"/>
      <c r="O27" s="120"/>
    </row>
    <row r="28" spans="1:15" s="6" customFormat="1" ht="27.75" customHeight="1" thickBot="1">
      <c r="A28" s="112">
        <v>16</v>
      </c>
      <c r="B28" s="273" t="s">
        <v>98</v>
      </c>
      <c r="C28" s="274" t="s">
        <v>103</v>
      </c>
      <c r="D28" s="111" t="str">
        <f>ЖН!C25</f>
        <v>В-17-072</v>
      </c>
      <c r="E28" s="111" t="e">
        <f>ЖН!#REF!+ЖН!#REF!</f>
        <v>#REF!</v>
      </c>
      <c r="F28" s="111" t="e">
        <f>ЖН!#REF!+ЖН!#REF!</f>
        <v>#REF!</v>
      </c>
      <c r="G28" s="121">
        <f>ЖН!AJ24+ЖН!AK24+ЖН!AL24+ЖН!AM24</f>
        <v>30</v>
      </c>
      <c r="H28" s="121"/>
      <c r="I28" s="121"/>
      <c r="J28" s="121">
        <f>ОН!AJ24+ОН!AK24+ОН!AL24+ОН!AM24</f>
        <v>0</v>
      </c>
      <c r="K28" s="121">
        <f t="shared" si="0"/>
        <v>30</v>
      </c>
      <c r="L28" s="113"/>
      <c r="M28" s="123"/>
      <c r="N28" s="124"/>
      <c r="O28" s="120"/>
    </row>
    <row r="29" spans="1:15" s="6" customFormat="1" ht="27.75" customHeight="1" thickBot="1">
      <c r="A29" s="112">
        <v>17</v>
      </c>
      <c r="B29" s="273" t="s">
        <v>99</v>
      </c>
      <c r="C29" s="274" t="s">
        <v>105</v>
      </c>
      <c r="D29" s="111" t="str">
        <f>ЖН!C26</f>
        <v>В-17-043</v>
      </c>
      <c r="E29" s="111" t="e">
        <f>ЖН!#REF!+ЖН!#REF!</f>
        <v>#REF!</v>
      </c>
      <c r="F29" s="111" t="e">
        <f>ЖН!#REF!+ЖН!#REF!</f>
        <v>#REF!</v>
      </c>
      <c r="G29" s="121">
        <f>ЖН!AJ25+ЖН!AK25+ЖН!AL25+ЖН!AM25</f>
        <v>30</v>
      </c>
      <c r="H29" s="121"/>
      <c r="I29" s="121"/>
      <c r="J29" s="121">
        <f>ОН!AJ25+ОН!AK25+ОН!AL25+ОН!AM25</f>
        <v>0</v>
      </c>
      <c r="K29" s="121">
        <f t="shared" si="0"/>
        <v>30</v>
      </c>
      <c r="L29" s="113"/>
      <c r="M29" s="123"/>
      <c r="N29" s="124"/>
      <c r="O29" s="120"/>
    </row>
    <row r="30" spans="1:15" s="6" customFormat="1" ht="27.75" customHeight="1" thickBot="1">
      <c r="A30" s="112">
        <v>18</v>
      </c>
      <c r="B30" s="273" t="s">
        <v>102</v>
      </c>
      <c r="C30" s="274" t="s">
        <v>131</v>
      </c>
      <c r="D30" s="111" t="s">
        <v>131</v>
      </c>
      <c r="E30" s="111"/>
      <c r="F30" s="111"/>
      <c r="G30" s="121">
        <f>ЖН!AJ26+ЖН!AK26+ЖН!AL26+ЖН!AM26</f>
        <v>26</v>
      </c>
      <c r="H30" s="121"/>
      <c r="I30" s="121"/>
      <c r="J30" s="121">
        <f>ОН!AJ26+ОН!AK26+ОН!AL26+ОН!AM26</f>
        <v>0</v>
      </c>
      <c r="K30" s="121">
        <f t="shared" si="0"/>
        <v>26</v>
      </c>
      <c r="L30" s="113" t="s">
        <v>159</v>
      </c>
      <c r="M30" s="123">
        <v>26</v>
      </c>
      <c r="N30" s="124" t="s">
        <v>159</v>
      </c>
      <c r="O30" s="120"/>
    </row>
    <row r="31" spans="1:15" ht="49.5" customHeight="1" thickBot="1">
      <c r="A31" s="299" t="s">
        <v>14</v>
      </c>
      <c r="B31" s="299"/>
      <c r="C31" s="299"/>
      <c r="D31" s="114"/>
      <c r="E31" s="115"/>
      <c r="F31" s="116"/>
      <c r="G31" s="116"/>
      <c r="H31" s="116"/>
      <c r="I31" s="115"/>
      <c r="J31" s="115"/>
      <c r="K31" s="121"/>
      <c r="L31" s="117"/>
      <c r="M31" s="115"/>
      <c r="N31" s="115"/>
      <c r="O31" s="118"/>
    </row>
    <row r="32" spans="1:11" ht="39.75" customHeight="1">
      <c r="A32" s="288"/>
      <c r="B32" s="288"/>
      <c r="C32" s="288"/>
      <c r="J32" s="5" t="s">
        <v>165</v>
      </c>
      <c r="K32" s="5" t="s">
        <v>165</v>
      </c>
    </row>
    <row r="33" spans="1:15" ht="18">
      <c r="A33" s="22"/>
      <c r="B33" s="22"/>
      <c r="C33" s="23" t="s">
        <v>15</v>
      </c>
      <c r="D33" s="47">
        <v>18</v>
      </c>
      <c r="E33" s="59"/>
      <c r="F33" s="59"/>
      <c r="G33" s="25" t="s">
        <v>76</v>
      </c>
      <c r="H33" s="25"/>
      <c r="I33" s="25"/>
      <c r="J33" s="25"/>
      <c r="K33" s="17"/>
      <c r="L33" s="17"/>
      <c r="M33" s="17"/>
      <c r="N33" s="26"/>
      <c r="O33" s="17"/>
    </row>
    <row r="34" spans="1:15" ht="18">
      <c r="A34" s="22"/>
      <c r="B34" s="22"/>
      <c r="C34" s="23"/>
      <c r="D34" s="60"/>
      <c r="E34" s="25"/>
      <c r="F34" s="25"/>
      <c r="G34" s="25"/>
      <c r="H34" s="25"/>
      <c r="I34" s="17"/>
      <c r="J34" s="17"/>
      <c r="K34" s="25"/>
      <c r="L34" s="25"/>
      <c r="M34" s="17"/>
      <c r="N34" s="26"/>
      <c r="O34" s="17"/>
    </row>
    <row r="35" spans="1:15" ht="37.5" customHeight="1">
      <c r="A35" s="17"/>
      <c r="B35" s="17"/>
      <c r="C35" s="26"/>
      <c r="D35" s="289" t="s">
        <v>16</v>
      </c>
      <c r="E35" s="289"/>
      <c r="F35" s="289"/>
      <c r="G35" s="289"/>
      <c r="H35" s="25"/>
      <c r="I35" s="24"/>
      <c r="J35" s="24"/>
      <c r="K35" s="290" t="s">
        <v>17</v>
      </c>
      <c r="L35" s="290"/>
      <c r="M35" s="24"/>
      <c r="N35" s="24"/>
      <c r="O35" s="17"/>
    </row>
    <row r="36" spans="1:15" ht="18">
      <c r="A36" s="291"/>
      <c r="B36" s="291"/>
      <c r="C36" s="291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8">
      <c r="A37" s="26" t="s">
        <v>73</v>
      </c>
      <c r="B37" s="26"/>
      <c r="C37" s="26"/>
      <c r="D37" s="259" t="str">
        <f>M!F20</f>
        <v>О.Р. Кучаров</v>
      </c>
      <c r="E37" s="259"/>
      <c r="F37" s="259"/>
      <c r="G37" s="259"/>
      <c r="H37" s="59"/>
      <c r="I37" s="59"/>
      <c r="J37" s="59"/>
      <c r="K37" s="25" t="s">
        <v>18</v>
      </c>
      <c r="L37" s="25"/>
      <c r="M37" s="261"/>
      <c r="N37" s="261"/>
      <c r="O37" s="73" t="s">
        <v>151</v>
      </c>
    </row>
    <row r="38" spans="1:15" ht="18">
      <c r="A38" s="285" t="s">
        <v>19</v>
      </c>
      <c r="B38" s="285"/>
      <c r="C38" s="27" t="s">
        <v>1</v>
      </c>
      <c r="D38" s="262" t="s">
        <v>20</v>
      </c>
      <c r="E38" s="262"/>
      <c r="F38" s="262"/>
      <c r="G38" s="262"/>
      <c r="H38" s="59"/>
      <c r="I38" s="28"/>
      <c r="J38" s="28"/>
      <c r="K38" s="17"/>
      <c r="L38" s="17"/>
      <c r="M38" s="262" t="s">
        <v>21</v>
      </c>
      <c r="N38" s="262"/>
      <c r="O38" s="28" t="s">
        <v>20</v>
      </c>
    </row>
  </sheetData>
  <sheetProtection/>
  <mergeCells count="47">
    <mergeCell ref="A36:C36"/>
    <mergeCell ref="D37:G37"/>
    <mergeCell ref="M37:N37"/>
    <mergeCell ref="A38:B38"/>
    <mergeCell ref="D38:G38"/>
    <mergeCell ref="M38:N38"/>
    <mergeCell ref="B29:C29"/>
    <mergeCell ref="B30:C30"/>
    <mergeCell ref="A31:C31"/>
    <mergeCell ref="A32:C32"/>
    <mergeCell ref="D35:G35"/>
    <mergeCell ref="K35:L35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N11:N12"/>
    <mergeCell ref="O11:O12"/>
    <mergeCell ref="B13:C13"/>
    <mergeCell ref="B14:C14"/>
    <mergeCell ref="B15:C15"/>
    <mergeCell ref="B16:C16"/>
    <mergeCell ref="A8:B8"/>
    <mergeCell ref="C9:F9"/>
    <mergeCell ref="H9:K9"/>
    <mergeCell ref="M9:N9"/>
    <mergeCell ref="A11:A12"/>
    <mergeCell ref="B11:C12"/>
    <mergeCell ref="D11:D12"/>
    <mergeCell ref="E11:K11"/>
    <mergeCell ref="L11:L12"/>
    <mergeCell ref="M11:M12"/>
    <mergeCell ref="A2:O2"/>
    <mergeCell ref="A3:Q3"/>
    <mergeCell ref="A4:I4"/>
    <mergeCell ref="A5:H5"/>
    <mergeCell ref="A6:O6"/>
    <mergeCell ref="E7:F7"/>
    <mergeCell ref="H7:I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SheetLayoutView="100" zoomScalePageLayoutView="0" workbookViewId="0" topLeftCell="A1">
      <selection activeCell="B18" sqref="B18:C18"/>
    </sheetView>
  </sheetViews>
  <sheetFormatPr defaultColWidth="9.140625" defaultRowHeight="12.75"/>
  <cols>
    <col min="1" max="2" width="4.57421875" style="5" customWidth="1"/>
    <col min="3" max="3" width="43.140625" style="5" customWidth="1"/>
    <col min="4" max="4" width="14.140625" style="5" customWidth="1"/>
    <col min="5" max="6" width="4.7109375" style="5" hidden="1" customWidth="1"/>
    <col min="7" max="7" width="9.421875" style="5" customWidth="1"/>
    <col min="8" max="8" width="4.7109375" style="5" hidden="1" customWidth="1"/>
    <col min="9" max="9" width="4.28125" style="5" hidden="1" customWidth="1"/>
    <col min="10" max="10" width="11.421875" style="5" customWidth="1"/>
    <col min="11" max="11" width="9.28125" style="5" customWidth="1"/>
    <col min="12" max="12" width="10.8515625" style="5" customWidth="1"/>
    <col min="13" max="13" width="11.421875" style="5" customWidth="1"/>
    <col min="14" max="14" width="9.00390625" style="5" customWidth="1"/>
    <col min="15" max="15" width="6.00390625" style="5" customWidth="1"/>
    <col min="16" max="16" width="9.140625" style="5" customWidth="1"/>
    <col min="17" max="17" width="1.7109375" style="5" customWidth="1"/>
  </cols>
  <sheetData>
    <row r="1" spans="1:17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282" t="str">
        <f>M!C6</f>
        <v>12-шакл</v>
      </c>
      <c r="P1" s="282"/>
      <c r="Q1" s="282"/>
    </row>
    <row r="2" spans="1:17" ht="15.75" customHeight="1">
      <c r="A2" s="263" t="s">
        <v>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</row>
    <row r="3" spans="1:17" ht="15.75" customHeight="1">
      <c r="A3" s="263" t="s">
        <v>37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</row>
    <row r="4" spans="1:17" ht="15.75" customHeight="1">
      <c r="A4" s="265" t="s">
        <v>38</v>
      </c>
      <c r="B4" s="265"/>
      <c r="C4" s="265"/>
      <c r="D4" s="265"/>
      <c r="E4" s="265"/>
      <c r="F4" s="265"/>
      <c r="G4" s="265"/>
      <c r="H4" s="265"/>
      <c r="I4" s="265"/>
      <c r="J4" s="18" t="s">
        <v>22</v>
      </c>
      <c r="K4" s="31" t="str">
        <f>M!C1</f>
        <v>17-</v>
      </c>
      <c r="L4" s="31"/>
      <c r="M4" s="19"/>
      <c r="N4" s="19"/>
      <c r="O4" s="19"/>
      <c r="P4" s="19"/>
      <c r="Q4" s="19"/>
    </row>
    <row r="5" spans="1:17" ht="15.75" customHeight="1">
      <c r="A5" s="265" t="str">
        <f>M!C20</f>
        <v>2017-2018 ўқув йили</v>
      </c>
      <c r="B5" s="265"/>
      <c r="C5" s="265"/>
      <c r="D5" s="265"/>
      <c r="E5" s="265"/>
      <c r="F5" s="265"/>
      <c r="G5" s="265"/>
      <c r="H5" s="265"/>
      <c r="I5" s="57"/>
      <c r="J5" s="57" t="str">
        <f>M!C2</f>
        <v>Бахорги</v>
      </c>
      <c r="K5" s="56" t="s">
        <v>24</v>
      </c>
      <c r="N5" s="56"/>
      <c r="O5" s="56"/>
      <c r="P5" s="56"/>
      <c r="Q5" s="56"/>
    </row>
    <row r="6" spans="1:17" ht="15.75" customHeight="1">
      <c r="A6" s="263" t="str">
        <f>M!B20</f>
        <v>Сув хўжалигини ташкил этиш ва бошқариш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</row>
    <row r="7" spans="1:17" ht="15.75" customHeight="1">
      <c r="A7" s="18"/>
      <c r="B7" s="18"/>
      <c r="C7" s="62">
        <f>M!C3</f>
        <v>1</v>
      </c>
      <c r="D7" s="61" t="s">
        <v>6</v>
      </c>
      <c r="E7" s="266"/>
      <c r="F7" s="266"/>
      <c r="G7" s="30">
        <f>M!C4</f>
        <v>1</v>
      </c>
      <c r="H7" s="266"/>
      <c r="I7" s="266"/>
      <c r="J7" s="61" t="s">
        <v>23</v>
      </c>
      <c r="K7" s="30">
        <f>M!C5</f>
        <v>1</v>
      </c>
      <c r="L7" s="20" t="s">
        <v>7</v>
      </c>
      <c r="M7" s="20"/>
      <c r="N7" s="20"/>
      <c r="O7" s="20"/>
      <c r="P7" s="20"/>
      <c r="Q7" s="20"/>
    </row>
    <row r="8" spans="1:17" ht="15.75" customHeight="1">
      <c r="A8" s="268" t="s">
        <v>39</v>
      </c>
      <c r="B8" s="268"/>
      <c r="C8" s="58" t="s">
        <v>79</v>
      </c>
      <c r="D8" s="53" t="s">
        <v>49</v>
      </c>
      <c r="E8" s="53"/>
      <c r="F8" s="53"/>
      <c r="G8" s="67" t="str">
        <f>ЖН!AB6</f>
        <v>Абдуллаев З</v>
      </c>
      <c r="H8" s="67"/>
      <c r="I8" s="69"/>
      <c r="J8" s="69"/>
      <c r="K8" s="66"/>
      <c r="L8" s="46" t="s">
        <v>48</v>
      </c>
      <c r="M8" s="46"/>
      <c r="N8" s="65" t="str">
        <f>ЖН!AB7</f>
        <v>Мавлонов С</v>
      </c>
      <c r="O8" s="68"/>
      <c r="P8" s="66"/>
      <c r="Q8" s="66"/>
    </row>
    <row r="9" spans="1:17" ht="18.75" customHeight="1">
      <c r="A9" s="21" t="s">
        <v>25</v>
      </c>
      <c r="B9" s="21"/>
      <c r="C9" s="272" t="s">
        <v>26</v>
      </c>
      <c r="D9" s="272"/>
      <c r="E9" s="272"/>
      <c r="F9" s="272"/>
      <c r="G9" s="77"/>
      <c r="H9" s="279" t="s">
        <v>43</v>
      </c>
      <c r="I9" s="279"/>
      <c r="J9" s="279"/>
      <c r="K9" s="279"/>
      <c r="L9" s="75"/>
      <c r="M9" s="76"/>
      <c r="N9" s="48"/>
      <c r="O9" s="48"/>
      <c r="P9" s="278"/>
      <c r="Q9" s="278"/>
    </row>
    <row r="10" spans="1:17" ht="18.75" customHeigh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325" t="s">
        <v>0</v>
      </c>
      <c r="B11" s="326" t="s">
        <v>40</v>
      </c>
      <c r="C11" s="326"/>
      <c r="D11" s="327" t="s">
        <v>8</v>
      </c>
      <c r="E11" s="326" t="s">
        <v>9</v>
      </c>
      <c r="F11" s="326"/>
      <c r="G11" s="326"/>
      <c r="H11" s="326"/>
      <c r="I11" s="326"/>
      <c r="J11" s="326"/>
      <c r="K11" s="326"/>
      <c r="L11" s="328" t="s">
        <v>10</v>
      </c>
      <c r="M11" s="328" t="s">
        <v>11</v>
      </c>
      <c r="N11" s="328" t="s">
        <v>12</v>
      </c>
      <c r="O11" s="326" t="s">
        <v>13</v>
      </c>
      <c r="P11" s="326"/>
      <c r="Q11" s="326"/>
    </row>
    <row r="12" spans="1:17" ht="71.25" customHeight="1">
      <c r="A12" s="325"/>
      <c r="B12" s="326"/>
      <c r="C12" s="326"/>
      <c r="D12" s="327"/>
      <c r="E12" s="13" t="s">
        <v>2</v>
      </c>
      <c r="F12" s="13" t="s">
        <v>3</v>
      </c>
      <c r="G12" s="13" t="s">
        <v>63</v>
      </c>
      <c r="H12" s="13" t="s">
        <v>34</v>
      </c>
      <c r="I12" s="13" t="s">
        <v>35</v>
      </c>
      <c r="J12" s="13" t="s">
        <v>56</v>
      </c>
      <c r="K12" s="13" t="s">
        <v>59</v>
      </c>
      <c r="L12" s="328"/>
      <c r="M12" s="328"/>
      <c r="N12" s="328"/>
      <c r="O12" s="326"/>
      <c r="P12" s="326"/>
      <c r="Q12" s="326"/>
    </row>
    <row r="13" spans="1:17" s="6" customFormat="1" ht="27.75" customHeight="1">
      <c r="A13" s="16">
        <v>1</v>
      </c>
      <c r="B13" s="329" t="str">
        <f>ЖН!B9</f>
        <v>Абдисоатов Умиджон Абдурашид ўғли</v>
      </c>
      <c r="C13" s="329"/>
      <c r="D13" s="36" t="str">
        <f>ЖН!C9</f>
        <v>В-17-042</v>
      </c>
      <c r="E13" s="16">
        <f>ЖН!AB9+ЖН!AC9</f>
        <v>8</v>
      </c>
      <c r="F13" s="16">
        <f>ЖН!AD9+ЖН!AE9</f>
        <v>8</v>
      </c>
      <c r="G13" s="16"/>
      <c r="H13" s="16"/>
      <c r="I13" s="16"/>
      <c r="J13" s="16"/>
      <c r="K13" s="16"/>
      <c r="L13" s="35"/>
      <c r="M13" s="29"/>
      <c r="N13" s="29"/>
      <c r="O13" s="330"/>
      <c r="P13" s="330"/>
      <c r="Q13" s="330"/>
    </row>
    <row r="14" spans="1:17" s="6" customFormat="1" ht="27.75" customHeight="1">
      <c r="A14" s="16">
        <v>2</v>
      </c>
      <c r="B14" s="329" t="str">
        <f>ЖН!B10</f>
        <v>Абдуллаева Руҳсора Акромжон қизи</v>
      </c>
      <c r="C14" s="329"/>
      <c r="D14" s="36" t="str">
        <f>ЖН!C10</f>
        <v>В-17-057</v>
      </c>
      <c r="E14" s="16">
        <f>ЖН!AB10+ЖН!AC10</f>
        <v>15</v>
      </c>
      <c r="F14" s="16">
        <f>ЖН!AD10+ЖН!AE10</f>
        <v>14</v>
      </c>
      <c r="G14" s="16"/>
      <c r="H14" s="16"/>
      <c r="I14" s="16"/>
      <c r="J14" s="16"/>
      <c r="K14" s="16"/>
      <c r="L14" s="35"/>
      <c r="M14" s="29"/>
      <c r="N14" s="29"/>
      <c r="O14" s="330"/>
      <c r="P14" s="330"/>
      <c r="Q14" s="330"/>
    </row>
    <row r="15" spans="1:17" s="6" customFormat="1" ht="27.75" customHeight="1">
      <c r="A15" s="16">
        <v>3</v>
      </c>
      <c r="B15" s="329" t="str">
        <f>ЖН!B11</f>
        <v>Абдуманнобов Тожиддин Абдусодиқ ўғли</v>
      </c>
      <c r="C15" s="329"/>
      <c r="D15" s="36" t="str">
        <f>ЖН!C11</f>
        <v>В-17-058</v>
      </c>
      <c r="E15" s="16">
        <f>ЖН!AB11+ЖН!AC11</f>
        <v>16</v>
      </c>
      <c r="F15" s="16">
        <f>ЖН!AD11+ЖН!AE11</f>
        <v>15</v>
      </c>
      <c r="G15" s="16"/>
      <c r="H15" s="16"/>
      <c r="I15" s="16"/>
      <c r="J15" s="16"/>
      <c r="K15" s="16"/>
      <c r="L15" s="35"/>
      <c r="M15" s="29"/>
      <c r="N15" s="29"/>
      <c r="O15" s="330"/>
      <c r="P15" s="330"/>
      <c r="Q15" s="330"/>
    </row>
    <row r="16" spans="1:17" s="6" customFormat="1" ht="27.75" customHeight="1">
      <c r="A16" s="16">
        <v>4</v>
      </c>
      <c r="B16" s="329" t="str">
        <f>ЖН!B12</f>
        <v>Абдурасулов Самижон Абдувахоб ўғли</v>
      </c>
      <c r="C16" s="329"/>
      <c r="D16" s="36" t="str">
        <f>ЖН!C12</f>
        <v>В-17-059</v>
      </c>
      <c r="E16" s="16">
        <f>ЖН!AB12+ЖН!AC12</f>
        <v>13</v>
      </c>
      <c r="F16" s="16">
        <f>ЖН!AD12+ЖН!AE12</f>
        <v>13</v>
      </c>
      <c r="G16" s="16"/>
      <c r="H16" s="16"/>
      <c r="I16" s="16"/>
      <c r="J16" s="16"/>
      <c r="K16" s="16"/>
      <c r="L16" s="35"/>
      <c r="M16" s="29"/>
      <c r="N16" s="29"/>
      <c r="O16" s="330"/>
      <c r="P16" s="330"/>
      <c r="Q16" s="330"/>
    </row>
    <row r="17" spans="1:17" s="6" customFormat="1" ht="27.75" customHeight="1">
      <c r="A17" s="16">
        <v>5</v>
      </c>
      <c r="B17" s="329" t="str">
        <f>ЖН!B13</f>
        <v>Афенов Серикхан Файзуллаевич</v>
      </c>
      <c r="C17" s="329"/>
      <c r="D17" s="36" t="str">
        <f>ЖН!C13</f>
        <v>В-17-060</v>
      </c>
      <c r="E17" s="16">
        <f>ЖН!AB13+ЖН!AC13</f>
        <v>15</v>
      </c>
      <c r="F17" s="16">
        <f>ЖН!AD13+ЖН!AE13</f>
        <v>15</v>
      </c>
      <c r="G17" s="16"/>
      <c r="H17" s="16"/>
      <c r="I17" s="16"/>
      <c r="J17" s="16"/>
      <c r="K17" s="16"/>
      <c r="L17" s="35"/>
      <c r="M17" s="29"/>
      <c r="N17" s="29"/>
      <c r="O17" s="330"/>
      <c r="P17" s="330"/>
      <c r="Q17" s="330"/>
    </row>
    <row r="18" spans="1:17" s="6" customFormat="1" ht="27.75" customHeight="1">
      <c r="A18" s="16">
        <v>6</v>
      </c>
      <c r="B18" s="329" t="str">
        <f>ЖН!B14</f>
        <v>Аъзамов Асрорбек Фарход ўғли</v>
      </c>
      <c r="C18" s="329"/>
      <c r="D18" s="36" t="str">
        <f>ЖН!C14</f>
        <v>В-17-061</v>
      </c>
      <c r="E18" s="16">
        <f>ЖН!AB14+ЖН!AC14</f>
        <v>10</v>
      </c>
      <c r="F18" s="16">
        <f>ЖН!AD14+ЖН!AE14</f>
        <v>10</v>
      </c>
      <c r="G18" s="16"/>
      <c r="H18" s="16"/>
      <c r="I18" s="16"/>
      <c r="J18" s="16"/>
      <c r="K18" s="16"/>
      <c r="L18" s="35"/>
      <c r="M18" s="29"/>
      <c r="N18" s="29"/>
      <c r="O18" s="330"/>
      <c r="P18" s="330"/>
      <c r="Q18" s="330"/>
    </row>
    <row r="19" spans="1:17" s="6" customFormat="1" ht="27.75" customHeight="1">
      <c r="A19" s="16">
        <v>7</v>
      </c>
      <c r="B19" s="329" t="str">
        <f>ЖН!B15</f>
        <v>Исақулова Ниҳола Яшнар қизи</v>
      </c>
      <c r="C19" s="329"/>
      <c r="D19" s="36" t="str">
        <f>ЖН!C15</f>
        <v>В-17-062</v>
      </c>
      <c r="E19" s="16">
        <f>ЖН!AB15+ЖН!AC15</f>
        <v>16</v>
      </c>
      <c r="F19" s="16">
        <f>ЖН!AD15+ЖН!AE15</f>
        <v>15</v>
      </c>
      <c r="G19" s="16"/>
      <c r="H19" s="16"/>
      <c r="I19" s="16"/>
      <c r="J19" s="16"/>
      <c r="K19" s="16"/>
      <c r="L19" s="35"/>
      <c r="M19" s="29"/>
      <c r="N19" s="29"/>
      <c r="O19" s="330"/>
      <c r="P19" s="330"/>
      <c r="Q19" s="330"/>
    </row>
    <row r="20" spans="1:17" s="6" customFormat="1" ht="27.75" customHeight="1">
      <c r="A20" s="16">
        <v>8</v>
      </c>
      <c r="B20" s="329" t="str">
        <f>ЖН!B16</f>
        <v>Исламов Достонбек Махмудович</v>
      </c>
      <c r="C20" s="329"/>
      <c r="D20" s="36" t="str">
        <f>ЖН!C16</f>
        <v>В-17-063</v>
      </c>
      <c r="E20" s="16">
        <f>ЖН!AB16+ЖН!AC16</f>
        <v>13</v>
      </c>
      <c r="F20" s="16">
        <f>ЖН!AD16+ЖН!AE16</f>
        <v>12</v>
      </c>
      <c r="G20" s="16"/>
      <c r="H20" s="16"/>
      <c r="I20" s="16"/>
      <c r="J20" s="16"/>
      <c r="K20" s="16"/>
      <c r="L20" s="35"/>
      <c r="M20" s="29"/>
      <c r="N20" s="29"/>
      <c r="O20" s="330"/>
      <c r="P20" s="330"/>
      <c r="Q20" s="330"/>
    </row>
    <row r="21" spans="1:17" s="6" customFormat="1" ht="27.75" customHeight="1">
      <c r="A21" s="16">
        <v>9</v>
      </c>
      <c r="B21" s="329" t="e">
        <f>ЖН!#REF!</f>
        <v>#REF!</v>
      </c>
      <c r="C21" s="329"/>
      <c r="D21" s="36" t="e">
        <f>ЖН!#REF!</f>
        <v>#REF!</v>
      </c>
      <c r="E21" s="16" t="e">
        <f>ЖН!#REF!+ЖН!#REF!</f>
        <v>#REF!</v>
      </c>
      <c r="F21" s="16" t="e">
        <f>ЖН!#REF!+ЖН!#REF!</f>
        <v>#REF!</v>
      </c>
      <c r="G21" s="16"/>
      <c r="H21" s="16"/>
      <c r="I21" s="16"/>
      <c r="J21" s="16"/>
      <c r="K21" s="16"/>
      <c r="L21" s="35"/>
      <c r="M21" s="29"/>
      <c r="N21" s="29"/>
      <c r="O21" s="330"/>
      <c r="P21" s="330"/>
      <c r="Q21" s="330"/>
    </row>
    <row r="22" spans="1:17" s="6" customFormat="1" ht="27.75" customHeight="1">
      <c r="A22" s="16">
        <v>10</v>
      </c>
      <c r="B22" s="329" t="str">
        <f>ЖН!B17</f>
        <v>Исмоилов Дилшод Искандар ўғли</v>
      </c>
      <c r="C22" s="329"/>
      <c r="D22" s="36" t="str">
        <f>ЖН!C17</f>
        <v>В-17-064</v>
      </c>
      <c r="E22" s="16">
        <f>ЖН!AB17+ЖН!AC17</f>
        <v>12</v>
      </c>
      <c r="F22" s="16">
        <f>ЖН!AD17+ЖН!AE17</f>
        <v>12</v>
      </c>
      <c r="G22" s="16"/>
      <c r="H22" s="16"/>
      <c r="I22" s="16"/>
      <c r="J22" s="16"/>
      <c r="K22" s="16"/>
      <c r="L22" s="35"/>
      <c r="M22" s="29"/>
      <c r="N22" s="29"/>
      <c r="O22" s="330"/>
      <c r="P22" s="330"/>
      <c r="Q22" s="330"/>
    </row>
    <row r="23" spans="1:17" s="6" customFormat="1" ht="27.75" customHeight="1">
      <c r="A23" s="16">
        <v>11</v>
      </c>
      <c r="B23" s="329" t="str">
        <f>ЖН!B18</f>
        <v>Қодиров Миржалол Шавқиевич</v>
      </c>
      <c r="C23" s="329"/>
      <c r="D23" s="36" t="str">
        <f>ЖН!C18</f>
        <v>В-17-065</v>
      </c>
      <c r="E23" s="16">
        <f>ЖН!AB18+ЖН!AC18</f>
        <v>15</v>
      </c>
      <c r="F23" s="16">
        <f>ЖН!AD18+ЖН!AE18</f>
        <v>14</v>
      </c>
      <c r="G23" s="16"/>
      <c r="H23" s="16"/>
      <c r="I23" s="16"/>
      <c r="J23" s="16"/>
      <c r="K23" s="16"/>
      <c r="L23" s="35"/>
      <c r="M23" s="29"/>
      <c r="N23" s="29"/>
      <c r="O23" s="330"/>
      <c r="P23" s="330"/>
      <c r="Q23" s="330"/>
    </row>
    <row r="24" spans="1:17" s="6" customFormat="1" ht="27.75" customHeight="1">
      <c r="A24" s="16">
        <v>12</v>
      </c>
      <c r="B24" s="329" t="str">
        <f>ЖН!B19</f>
        <v>Мелиқулов Шаҳбоз Аброр ўғли</v>
      </c>
      <c r="C24" s="329"/>
      <c r="D24" s="36" t="str">
        <f>ЖН!C19</f>
        <v>В-17-066</v>
      </c>
      <c r="E24" s="16">
        <f>ЖН!AB19+ЖН!AC19</f>
        <v>10</v>
      </c>
      <c r="F24" s="16">
        <f>ЖН!AD19+ЖН!AE19</f>
        <v>10</v>
      </c>
      <c r="G24" s="16"/>
      <c r="H24" s="16"/>
      <c r="I24" s="16"/>
      <c r="J24" s="16"/>
      <c r="K24" s="16"/>
      <c r="L24" s="35"/>
      <c r="M24" s="29"/>
      <c r="N24" s="29"/>
      <c r="O24" s="330"/>
      <c r="P24" s="330"/>
      <c r="Q24" s="330"/>
    </row>
    <row r="25" spans="1:17" s="6" customFormat="1" ht="27.75" customHeight="1">
      <c r="A25" s="16">
        <v>13</v>
      </c>
      <c r="B25" s="329" t="str">
        <f>ЖН!B20</f>
        <v>Рисқибеков Бекзод Олимбек ўғли</v>
      </c>
      <c r="C25" s="329"/>
      <c r="D25" s="36" t="str">
        <f>ЖН!C20</f>
        <v>В-17-067</v>
      </c>
      <c r="E25" s="16">
        <f>ЖН!AB20+ЖН!AC20</f>
        <v>10</v>
      </c>
      <c r="F25" s="16">
        <f>ЖН!AD20+ЖН!AE20</f>
        <v>10</v>
      </c>
      <c r="G25" s="16"/>
      <c r="H25" s="16"/>
      <c r="I25" s="16"/>
      <c r="J25" s="16"/>
      <c r="K25" s="16"/>
      <c r="L25" s="35"/>
      <c r="M25" s="29"/>
      <c r="N25" s="29"/>
      <c r="O25" s="330"/>
      <c r="P25" s="330"/>
      <c r="Q25" s="330"/>
    </row>
    <row r="26" spans="1:17" s="6" customFormat="1" ht="27.75" customHeight="1">
      <c r="A26" s="16">
        <v>14</v>
      </c>
      <c r="B26" s="329" t="str">
        <f>ЖН!B21</f>
        <v>Рихсибоев Шоҳруҳхон Абдумажит ўғли</v>
      </c>
      <c r="C26" s="329"/>
      <c r="D26" s="36" t="str">
        <f>ЖН!C21</f>
        <v>В-17-068</v>
      </c>
      <c r="E26" s="16">
        <f>ЖН!AB21+ЖН!AC21</f>
        <v>16</v>
      </c>
      <c r="F26" s="16">
        <f>ЖН!AD21+ЖН!AE21</f>
        <v>15</v>
      </c>
      <c r="G26" s="16"/>
      <c r="H26" s="16"/>
      <c r="I26" s="16"/>
      <c r="J26" s="16"/>
      <c r="K26" s="16"/>
      <c r="L26" s="35"/>
      <c r="M26" s="29"/>
      <c r="N26" s="29"/>
      <c r="O26" s="330"/>
      <c r="P26" s="330"/>
      <c r="Q26" s="330"/>
    </row>
    <row r="27" spans="1:17" s="6" customFormat="1" ht="27.75" customHeight="1">
      <c r="A27" s="16">
        <v>15</v>
      </c>
      <c r="B27" s="329" t="str">
        <f>ЖН!B22</f>
        <v>Рузибоева Садоқат Аъзам қизи</v>
      </c>
      <c r="C27" s="329"/>
      <c r="D27" s="36" t="str">
        <f>ЖН!C22</f>
        <v>В-17-069</v>
      </c>
      <c r="E27" s="16">
        <f>ЖН!AB22+ЖН!AC22</f>
        <v>16</v>
      </c>
      <c r="F27" s="16">
        <f>ЖН!AD22+ЖН!AE22</f>
        <v>15</v>
      </c>
      <c r="G27" s="16"/>
      <c r="H27" s="16"/>
      <c r="I27" s="16"/>
      <c r="J27" s="16"/>
      <c r="K27" s="16"/>
      <c r="L27" s="35"/>
      <c r="M27" s="29"/>
      <c r="N27" s="29"/>
      <c r="O27" s="330"/>
      <c r="P27" s="330"/>
      <c r="Q27" s="330"/>
    </row>
    <row r="28" spans="1:17" s="6" customFormat="1" ht="27.75" customHeight="1">
      <c r="A28" s="16">
        <v>16</v>
      </c>
      <c r="B28" s="329" t="str">
        <f>ЖН!B23</f>
        <v>Таджибаева Азиза Улуғбек қизи</v>
      </c>
      <c r="C28" s="329"/>
      <c r="D28" s="36" t="str">
        <f>ЖН!C23</f>
        <v>В-17-070</v>
      </c>
      <c r="E28" s="16">
        <f>ЖН!AB23+ЖН!AC23</f>
        <v>16</v>
      </c>
      <c r="F28" s="16">
        <f>ЖН!AD23+ЖН!AE23</f>
        <v>15</v>
      </c>
      <c r="G28" s="16"/>
      <c r="H28" s="16"/>
      <c r="I28" s="16"/>
      <c r="J28" s="16"/>
      <c r="K28" s="16"/>
      <c r="L28" s="35"/>
      <c r="M28" s="29"/>
      <c r="N28" s="29"/>
      <c r="O28" s="330"/>
      <c r="P28" s="330"/>
      <c r="Q28" s="330"/>
    </row>
    <row r="29" spans="1:17" s="6" customFormat="1" ht="22.5" customHeight="1">
      <c r="A29" s="16">
        <v>17</v>
      </c>
      <c r="B29" s="329" t="str">
        <f>ЖН!B24</f>
        <v>Турғунова Шоҳсанам Қаҳрамонжон қизи</v>
      </c>
      <c r="C29" s="329"/>
      <c r="D29" s="36" t="str">
        <f>ЖН!C24</f>
        <v>В-17-071</v>
      </c>
      <c r="E29" s="16">
        <f>ЖН!AB24+ЖН!AC24</f>
        <v>10</v>
      </c>
      <c r="F29" s="16">
        <f>ЖН!AD24+ЖН!AE24</f>
        <v>10</v>
      </c>
      <c r="G29" s="16"/>
      <c r="H29" s="16"/>
      <c r="I29" s="16"/>
      <c r="J29" s="16"/>
      <c r="K29" s="16"/>
      <c r="L29" s="35"/>
      <c r="M29" s="29"/>
      <c r="N29" s="29"/>
      <c r="O29" s="330"/>
      <c r="P29" s="330"/>
      <c r="Q29" s="330"/>
    </row>
    <row r="30" spans="1:17" ht="49.5" customHeight="1">
      <c r="A30" s="331" t="s">
        <v>14</v>
      </c>
      <c r="B30" s="331"/>
      <c r="C30" s="331"/>
      <c r="D30" s="9"/>
      <c r="E30" s="10"/>
      <c r="F30" s="11"/>
      <c r="G30" s="11"/>
      <c r="H30" s="11"/>
      <c r="I30" s="10"/>
      <c r="J30" s="10"/>
      <c r="K30" s="12"/>
      <c r="L30" s="12"/>
      <c r="M30" s="10"/>
      <c r="N30" s="10"/>
      <c r="O30" s="332"/>
      <c r="P30" s="332"/>
      <c r="Q30" s="332"/>
    </row>
    <row r="31" spans="1:3" ht="39.75" customHeight="1">
      <c r="A31" s="288"/>
      <c r="B31" s="288"/>
      <c r="C31" s="288"/>
    </row>
    <row r="32" spans="1:17" ht="18">
      <c r="A32" s="22"/>
      <c r="B32" s="22"/>
      <c r="C32" s="23" t="s">
        <v>15</v>
      </c>
      <c r="D32" s="47">
        <f>M!G20</f>
        <v>20</v>
      </c>
      <c r="E32" s="59"/>
      <c r="F32" s="59"/>
      <c r="G32" s="25" t="s">
        <v>76</v>
      </c>
      <c r="H32" s="25"/>
      <c r="I32" s="25"/>
      <c r="J32" s="25"/>
      <c r="K32" s="17"/>
      <c r="L32" s="17"/>
      <c r="M32" s="17"/>
      <c r="N32" s="26"/>
      <c r="O32" s="17"/>
      <c r="P32" s="17"/>
      <c r="Q32" s="17"/>
    </row>
    <row r="33" spans="1:17" ht="18">
      <c r="A33" s="22"/>
      <c r="B33" s="22"/>
      <c r="C33" s="23"/>
      <c r="D33" s="60"/>
      <c r="E33" s="25"/>
      <c r="F33" s="25"/>
      <c r="G33" s="25"/>
      <c r="H33" s="25"/>
      <c r="I33" s="17"/>
      <c r="J33" s="17"/>
      <c r="K33" s="25"/>
      <c r="L33" s="25"/>
      <c r="M33" s="17"/>
      <c r="N33" s="26"/>
      <c r="O33" s="17"/>
      <c r="P33" s="17"/>
      <c r="Q33" s="17"/>
    </row>
    <row r="34" spans="1:17" ht="40.5" customHeight="1">
      <c r="A34" s="17"/>
      <c r="B34" s="17"/>
      <c r="C34" s="26"/>
      <c r="D34" s="289" t="s">
        <v>16</v>
      </c>
      <c r="E34" s="289"/>
      <c r="F34" s="289"/>
      <c r="G34" s="289"/>
      <c r="H34" s="25"/>
      <c r="I34" s="24"/>
      <c r="J34" s="24"/>
      <c r="K34" s="290" t="s">
        <v>17</v>
      </c>
      <c r="L34" s="290"/>
      <c r="M34" s="24"/>
      <c r="N34" s="24"/>
      <c r="O34" s="17"/>
      <c r="P34" s="17"/>
      <c r="Q34" s="17"/>
    </row>
    <row r="35" spans="1:17" ht="18">
      <c r="A35" s="291"/>
      <c r="B35" s="291"/>
      <c r="C35" s="291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 ht="18">
      <c r="A36" s="26" t="s">
        <v>73</v>
      </c>
      <c r="B36" s="26"/>
      <c r="C36" s="26"/>
      <c r="D36" s="259" t="str">
        <f>M!F20</f>
        <v>О.Р. Кучаров</v>
      </c>
      <c r="E36" s="259"/>
      <c r="F36" s="259"/>
      <c r="G36" s="259"/>
      <c r="H36" s="59"/>
      <c r="I36" s="59"/>
      <c r="J36" s="59"/>
      <c r="K36" s="25" t="s">
        <v>18</v>
      </c>
      <c r="L36" s="25"/>
      <c r="M36" s="261"/>
      <c r="N36" s="261"/>
      <c r="O36" s="63" t="str">
        <f>M!G14</f>
        <v>Эрназаров Ф</v>
      </c>
      <c r="P36" s="63"/>
      <c r="Q36" s="63"/>
    </row>
    <row r="37" spans="1:17" ht="18">
      <c r="A37" s="285" t="s">
        <v>19</v>
      </c>
      <c r="B37" s="285"/>
      <c r="C37" s="27" t="s">
        <v>1</v>
      </c>
      <c r="D37" s="262" t="s">
        <v>20</v>
      </c>
      <c r="E37" s="262"/>
      <c r="F37" s="262"/>
      <c r="G37" s="262"/>
      <c r="H37" s="59"/>
      <c r="I37" s="28"/>
      <c r="J37" s="28"/>
      <c r="K37" s="17"/>
      <c r="L37" s="17"/>
      <c r="M37" s="262" t="s">
        <v>21</v>
      </c>
      <c r="N37" s="262"/>
      <c r="O37" s="286" t="s">
        <v>20</v>
      </c>
      <c r="P37" s="286"/>
      <c r="Q37" s="286"/>
    </row>
  </sheetData>
  <sheetProtection/>
  <mergeCells count="66">
    <mergeCell ref="D36:G36"/>
    <mergeCell ref="M36:N36"/>
    <mergeCell ref="A37:B37"/>
    <mergeCell ref="D37:G37"/>
    <mergeCell ref="M37:N37"/>
    <mergeCell ref="O37:Q37"/>
    <mergeCell ref="A30:C30"/>
    <mergeCell ref="O30:Q30"/>
    <mergeCell ref="A31:C31"/>
    <mergeCell ref="D34:G34"/>
    <mergeCell ref="K34:L34"/>
    <mergeCell ref="A35:C35"/>
    <mergeCell ref="B27:C27"/>
    <mergeCell ref="O27:Q27"/>
    <mergeCell ref="B28:C28"/>
    <mergeCell ref="O28:Q28"/>
    <mergeCell ref="B29:C29"/>
    <mergeCell ref="O29:Q29"/>
    <mergeCell ref="B24:C24"/>
    <mergeCell ref="O24:Q24"/>
    <mergeCell ref="B25:C25"/>
    <mergeCell ref="O25:Q25"/>
    <mergeCell ref="B26:C26"/>
    <mergeCell ref="O26:Q26"/>
    <mergeCell ref="B21:C21"/>
    <mergeCell ref="O21:Q21"/>
    <mergeCell ref="B22:C22"/>
    <mergeCell ref="O22:Q22"/>
    <mergeCell ref="B23:C23"/>
    <mergeCell ref="O23:Q23"/>
    <mergeCell ref="B18:C18"/>
    <mergeCell ref="O18:Q18"/>
    <mergeCell ref="B19:C19"/>
    <mergeCell ref="O19:Q19"/>
    <mergeCell ref="B20:C20"/>
    <mergeCell ref="O20:Q20"/>
    <mergeCell ref="B15:C15"/>
    <mergeCell ref="O15:Q15"/>
    <mergeCell ref="B16:C16"/>
    <mergeCell ref="O16:Q16"/>
    <mergeCell ref="B17:C17"/>
    <mergeCell ref="O17:Q17"/>
    <mergeCell ref="N11:N12"/>
    <mergeCell ref="O11:Q12"/>
    <mergeCell ref="B13:C13"/>
    <mergeCell ref="O13:Q13"/>
    <mergeCell ref="B14:C14"/>
    <mergeCell ref="O14:Q14"/>
    <mergeCell ref="A11:A12"/>
    <mergeCell ref="B11:C12"/>
    <mergeCell ref="D11:D12"/>
    <mergeCell ref="E11:K11"/>
    <mergeCell ref="L11:L12"/>
    <mergeCell ref="M11:M12"/>
    <mergeCell ref="E7:F7"/>
    <mergeCell ref="H7:I7"/>
    <mergeCell ref="A8:B8"/>
    <mergeCell ref="C9:F9"/>
    <mergeCell ref="H9:K9"/>
    <mergeCell ref="P9:Q9"/>
    <mergeCell ref="O1:Q1"/>
    <mergeCell ref="A2:Q2"/>
    <mergeCell ref="A3:Q3"/>
    <mergeCell ref="A4:I4"/>
    <mergeCell ref="A5:H5"/>
    <mergeCell ref="A6:Q6"/>
  </mergeCells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8"/>
  <sheetViews>
    <sheetView view="pageLayout" workbookViewId="0" topLeftCell="A1">
      <selection activeCell="C35" sqref="C35"/>
    </sheetView>
  </sheetViews>
  <sheetFormatPr defaultColWidth="9.140625" defaultRowHeight="12.75"/>
  <cols>
    <col min="1" max="2" width="4.57421875" style="5" customWidth="1"/>
    <col min="3" max="3" width="43.140625" style="5" customWidth="1"/>
    <col min="4" max="4" width="14.140625" style="5" customWidth="1"/>
    <col min="5" max="6" width="4.7109375" style="5" hidden="1" customWidth="1"/>
    <col min="7" max="7" width="9.421875" style="5" customWidth="1"/>
    <col min="8" max="8" width="4.7109375" style="5" hidden="1" customWidth="1"/>
    <col min="9" max="9" width="4.28125" style="5" hidden="1" customWidth="1"/>
    <col min="10" max="10" width="11.421875" style="5" customWidth="1"/>
    <col min="11" max="11" width="9.28125" style="5" customWidth="1"/>
    <col min="12" max="12" width="10.8515625" style="5" customWidth="1"/>
    <col min="13" max="13" width="11.421875" style="5" customWidth="1"/>
    <col min="14" max="14" width="9.00390625" style="5" customWidth="1"/>
    <col min="15" max="15" width="6.00390625" style="5" customWidth="1"/>
    <col min="16" max="16" width="9.140625" style="5" customWidth="1"/>
    <col min="17" max="17" width="1.7109375" style="5" customWidth="1"/>
  </cols>
  <sheetData>
    <row r="1" spans="1:17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282" t="s">
        <v>166</v>
      </c>
      <c r="P1" s="282"/>
      <c r="Q1" s="282"/>
    </row>
    <row r="2" spans="1:17" ht="15.75" customHeight="1">
      <c r="A2" s="263" t="s">
        <v>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</row>
    <row r="3" spans="1:17" ht="15.75" customHeight="1">
      <c r="A3" s="263" t="s">
        <v>152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</row>
    <row r="4" spans="1:17" ht="15.75" customHeight="1">
      <c r="A4" s="265" t="s">
        <v>38</v>
      </c>
      <c r="B4" s="265"/>
      <c r="C4" s="265"/>
      <c r="D4" s="265"/>
      <c r="E4" s="265"/>
      <c r="F4" s="265"/>
      <c r="G4" s="265"/>
      <c r="H4" s="265"/>
      <c r="I4" s="265"/>
      <c r="J4" s="18" t="s">
        <v>22</v>
      </c>
      <c r="K4" s="31">
        <v>18</v>
      </c>
      <c r="L4" s="31"/>
      <c r="M4" s="19"/>
      <c r="N4" s="19"/>
      <c r="O4" s="19"/>
      <c r="P4" s="19"/>
      <c r="Q4" s="19"/>
    </row>
    <row r="5" spans="1:17" ht="15.75" customHeight="1">
      <c r="A5" s="265" t="str">
        <f>M!C20</f>
        <v>2017-2018 ўқув йили</v>
      </c>
      <c r="B5" s="265"/>
      <c r="C5" s="265"/>
      <c r="D5" s="265"/>
      <c r="E5" s="265"/>
      <c r="F5" s="265"/>
      <c r="G5" s="265"/>
      <c r="H5" s="265"/>
      <c r="I5" s="57"/>
      <c r="J5" s="57" t="str">
        <f>M!C2</f>
        <v>Бахорги</v>
      </c>
      <c r="K5" s="56" t="s">
        <v>24</v>
      </c>
      <c r="N5" s="56"/>
      <c r="O5" s="56"/>
      <c r="P5" s="56"/>
      <c r="Q5" s="56"/>
    </row>
    <row r="6" spans="1:17" ht="15.75" customHeight="1">
      <c r="A6" s="263" t="str">
        <f>M!B20</f>
        <v>Сув хўжалигини ташкил этиш ва бошқариш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</row>
    <row r="7" spans="1:17" ht="15.75" customHeight="1">
      <c r="A7" s="18"/>
      <c r="B7" s="18"/>
      <c r="C7" s="62">
        <f>M!C3</f>
        <v>1</v>
      </c>
      <c r="D7" s="61" t="s">
        <v>6</v>
      </c>
      <c r="E7" s="266"/>
      <c r="F7" s="266"/>
      <c r="G7" s="30">
        <v>7</v>
      </c>
      <c r="H7" s="266"/>
      <c r="I7" s="266"/>
      <c r="J7" s="61" t="s">
        <v>23</v>
      </c>
      <c r="K7" s="30">
        <v>2</v>
      </c>
      <c r="L7" s="20" t="s">
        <v>7</v>
      </c>
      <c r="M7" s="20"/>
      <c r="N7" s="20"/>
      <c r="O7" s="20"/>
      <c r="P7" s="20"/>
      <c r="Q7" s="20"/>
    </row>
    <row r="8" spans="1:17" ht="15.75" customHeight="1">
      <c r="A8" s="268" t="s">
        <v>39</v>
      </c>
      <c r="B8" s="268"/>
      <c r="C8" s="58" t="s">
        <v>80</v>
      </c>
      <c r="D8" s="53" t="s">
        <v>49</v>
      </c>
      <c r="E8" s="53"/>
      <c r="F8" s="53"/>
      <c r="G8" s="67"/>
      <c r="H8" s="67"/>
      <c r="I8" s="69"/>
      <c r="J8" s="69"/>
      <c r="K8" s="66"/>
      <c r="L8" s="46" t="s">
        <v>48</v>
      </c>
      <c r="M8" s="46"/>
      <c r="N8" s="65"/>
      <c r="O8" s="68"/>
      <c r="P8" s="66"/>
      <c r="Q8" s="66"/>
    </row>
    <row r="9" spans="1:17" ht="18.75" customHeight="1">
      <c r="A9" s="21" t="s">
        <v>25</v>
      </c>
      <c r="B9" s="21"/>
      <c r="C9" s="272" t="s">
        <v>26</v>
      </c>
      <c r="D9" s="272"/>
      <c r="E9" s="272"/>
      <c r="F9" s="272"/>
      <c r="G9" s="77"/>
      <c r="H9" s="279" t="s">
        <v>43</v>
      </c>
      <c r="I9" s="279"/>
      <c r="J9" s="279"/>
      <c r="K9" s="279"/>
      <c r="L9" s="75"/>
      <c r="M9" s="76"/>
      <c r="N9" s="48"/>
      <c r="O9" s="48"/>
      <c r="P9" s="278"/>
      <c r="Q9" s="278"/>
    </row>
    <row r="10" spans="1:17" ht="18.75" customHeigh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325" t="s">
        <v>0</v>
      </c>
      <c r="B11" s="326" t="s">
        <v>40</v>
      </c>
      <c r="C11" s="326"/>
      <c r="D11" s="327" t="s">
        <v>8</v>
      </c>
      <c r="E11" s="326" t="s">
        <v>9</v>
      </c>
      <c r="F11" s="326"/>
      <c r="G11" s="326"/>
      <c r="H11" s="326"/>
      <c r="I11" s="326"/>
      <c r="J11" s="326"/>
      <c r="K11" s="326"/>
      <c r="L11" s="328" t="s">
        <v>10</v>
      </c>
      <c r="M11" s="328" t="s">
        <v>11</v>
      </c>
      <c r="N11" s="328" t="s">
        <v>12</v>
      </c>
      <c r="O11" s="326" t="s">
        <v>13</v>
      </c>
      <c r="P11" s="326"/>
      <c r="Q11" s="326"/>
    </row>
    <row r="12" spans="1:17" ht="71.25" customHeight="1" thickBot="1">
      <c r="A12" s="325"/>
      <c r="B12" s="326"/>
      <c r="C12" s="326"/>
      <c r="D12" s="327"/>
      <c r="E12" s="13" t="s">
        <v>2</v>
      </c>
      <c r="F12" s="13" t="s">
        <v>3</v>
      </c>
      <c r="G12" s="13" t="s">
        <v>63</v>
      </c>
      <c r="H12" s="13" t="s">
        <v>34</v>
      </c>
      <c r="I12" s="13" t="s">
        <v>35</v>
      </c>
      <c r="J12" s="13" t="s">
        <v>56</v>
      </c>
      <c r="K12" s="13" t="s">
        <v>59</v>
      </c>
      <c r="L12" s="328"/>
      <c r="M12" s="328"/>
      <c r="N12" s="328"/>
      <c r="O12" s="326"/>
      <c r="P12" s="326"/>
      <c r="Q12" s="326"/>
    </row>
    <row r="13" spans="1:17" s="6" customFormat="1" ht="27.75" customHeight="1" thickBot="1">
      <c r="A13" s="16">
        <v>1</v>
      </c>
      <c r="B13" s="273" t="str">
        <f>ЖН!B9</f>
        <v>Абдисоатов Умиджон Абдурашид ўғли</v>
      </c>
      <c r="C13" s="274"/>
      <c r="D13" s="111" t="str">
        <f>ЖН!C9</f>
        <v>В-17-042</v>
      </c>
      <c r="E13" s="16">
        <f>ЖН!AB9+ЖН!AC9</f>
        <v>8</v>
      </c>
      <c r="F13" s="16">
        <f>ЖН!AD9+ЖН!AE9</f>
        <v>8</v>
      </c>
      <c r="G13" s="16"/>
      <c r="H13" s="16"/>
      <c r="I13" s="16"/>
      <c r="J13" s="16"/>
      <c r="K13" s="16"/>
      <c r="L13" s="35"/>
      <c r="M13" s="29"/>
      <c r="N13" s="29"/>
      <c r="O13" s="330"/>
      <c r="P13" s="330"/>
      <c r="Q13" s="330"/>
    </row>
    <row r="14" spans="1:17" s="6" customFormat="1" ht="27.75" customHeight="1" hidden="1" thickBot="1">
      <c r="A14" s="16">
        <v>2</v>
      </c>
      <c r="B14" s="273" t="str">
        <f>ЖН!B10</f>
        <v>Абдуллаева Руҳсора Акромжон қизи</v>
      </c>
      <c r="C14" s="274"/>
      <c r="D14" s="111" t="str">
        <f>ЖН!C10</f>
        <v>В-17-057</v>
      </c>
      <c r="E14" s="16">
        <f>ЖН!AB10+ЖН!AC10</f>
        <v>15</v>
      </c>
      <c r="F14" s="16">
        <f>ЖН!AD10+ЖН!AE10</f>
        <v>14</v>
      </c>
      <c r="G14" s="16"/>
      <c r="H14" s="16"/>
      <c r="I14" s="16"/>
      <c r="J14" s="16"/>
      <c r="K14" s="16"/>
      <c r="L14" s="35"/>
      <c r="M14" s="29"/>
      <c r="N14" s="29"/>
      <c r="O14" s="330"/>
      <c r="P14" s="330"/>
      <c r="Q14" s="330"/>
    </row>
    <row r="15" spans="1:17" s="6" customFormat="1" ht="27.75" customHeight="1" hidden="1" thickBot="1">
      <c r="A15" s="16">
        <v>3</v>
      </c>
      <c r="B15" s="273" t="str">
        <f>ЖН!B11</f>
        <v>Абдуманнобов Тожиддин Абдусодиқ ўғли</v>
      </c>
      <c r="C15" s="274"/>
      <c r="D15" s="111" t="str">
        <f>ЖН!C11</f>
        <v>В-17-058</v>
      </c>
      <c r="E15" s="16">
        <f>ЖН!AB11+ЖН!AC11</f>
        <v>16</v>
      </c>
      <c r="F15" s="16">
        <f>ЖН!AD11+ЖН!AE11</f>
        <v>15</v>
      </c>
      <c r="G15" s="16"/>
      <c r="H15" s="16"/>
      <c r="I15" s="16"/>
      <c r="J15" s="16"/>
      <c r="K15" s="16"/>
      <c r="L15" s="35"/>
      <c r="M15" s="29"/>
      <c r="N15" s="29"/>
      <c r="O15" s="330"/>
      <c r="P15" s="330"/>
      <c r="Q15" s="330"/>
    </row>
    <row r="16" spans="1:17" s="6" customFormat="1" ht="27.75" customHeight="1" hidden="1" thickBot="1">
      <c r="A16" s="16">
        <v>4</v>
      </c>
      <c r="B16" s="273" t="str">
        <f>ЖН!B12</f>
        <v>Абдурасулов Самижон Абдувахоб ўғли</v>
      </c>
      <c r="C16" s="274"/>
      <c r="D16" s="111" t="str">
        <f>ЖН!C12</f>
        <v>В-17-059</v>
      </c>
      <c r="E16" s="16">
        <f>ЖН!AB12+ЖН!AC12</f>
        <v>13</v>
      </c>
      <c r="F16" s="16">
        <f>ЖН!AD12+ЖН!AE12</f>
        <v>13</v>
      </c>
      <c r="G16" s="16"/>
      <c r="H16" s="16"/>
      <c r="I16" s="16"/>
      <c r="J16" s="16"/>
      <c r="K16" s="16"/>
      <c r="L16" s="35"/>
      <c r="M16" s="29"/>
      <c r="N16" s="29"/>
      <c r="O16" s="330"/>
      <c r="P16" s="330"/>
      <c r="Q16" s="330"/>
    </row>
    <row r="17" spans="1:17" s="6" customFormat="1" ht="27.75" customHeight="1" hidden="1" thickBot="1">
      <c r="A17" s="16">
        <v>5</v>
      </c>
      <c r="B17" s="273" t="str">
        <f>ЖН!B13</f>
        <v>Афенов Серикхан Файзуллаевич</v>
      </c>
      <c r="C17" s="274"/>
      <c r="D17" s="111" t="str">
        <f>ЖН!C13</f>
        <v>В-17-060</v>
      </c>
      <c r="E17" s="16">
        <f>ЖН!AB13+ЖН!AC13</f>
        <v>15</v>
      </c>
      <c r="F17" s="16">
        <f>ЖН!AD13+ЖН!AE13</f>
        <v>15</v>
      </c>
      <c r="G17" s="16"/>
      <c r="H17" s="16"/>
      <c r="I17" s="16"/>
      <c r="J17" s="16"/>
      <c r="K17" s="16"/>
      <c r="L17" s="35"/>
      <c r="M17" s="29"/>
      <c r="N17" s="29"/>
      <c r="O17" s="330"/>
      <c r="P17" s="330"/>
      <c r="Q17" s="330"/>
    </row>
    <row r="18" spans="1:17" s="6" customFormat="1" ht="27.75" customHeight="1" thickBot="1">
      <c r="A18" s="16">
        <v>2</v>
      </c>
      <c r="B18" s="273" t="str">
        <f>ЖН!B14</f>
        <v>Аъзамов Асрорбек Фарход ўғли</v>
      </c>
      <c r="C18" s="274"/>
      <c r="D18" s="111" t="str">
        <f>ЖН!C14</f>
        <v>В-17-061</v>
      </c>
      <c r="E18" s="16">
        <f>ЖН!AB14+ЖН!AC14</f>
        <v>10</v>
      </c>
      <c r="F18" s="16">
        <f>ЖН!AD14+ЖН!AE14</f>
        <v>10</v>
      </c>
      <c r="G18" s="16"/>
      <c r="H18" s="16"/>
      <c r="I18" s="16"/>
      <c r="J18" s="16"/>
      <c r="K18" s="16"/>
      <c r="L18" s="35"/>
      <c r="M18" s="29"/>
      <c r="N18" s="29"/>
      <c r="O18" s="330"/>
      <c r="P18" s="330"/>
      <c r="Q18" s="330"/>
    </row>
    <row r="19" spans="1:17" s="6" customFormat="1" ht="27.75" customHeight="1" hidden="1" thickBot="1">
      <c r="A19" s="16">
        <v>7</v>
      </c>
      <c r="B19" s="322" t="str">
        <f>ЖН!B15</f>
        <v>Исақулова Ниҳола Яшнар қизи</v>
      </c>
      <c r="C19" s="322"/>
      <c r="D19" s="111" t="str">
        <f>ЖН!C15</f>
        <v>В-17-062</v>
      </c>
      <c r="E19" s="16">
        <f>ЖН!AB15+ЖН!AC15</f>
        <v>16</v>
      </c>
      <c r="F19" s="16">
        <f>ЖН!AD15+ЖН!AE15</f>
        <v>15</v>
      </c>
      <c r="G19" s="16"/>
      <c r="H19" s="16"/>
      <c r="I19" s="16"/>
      <c r="J19" s="16"/>
      <c r="K19" s="16"/>
      <c r="L19" s="35"/>
      <c r="M19" s="29"/>
      <c r="N19" s="29"/>
      <c r="O19" s="330"/>
      <c r="P19" s="330"/>
      <c r="Q19" s="330"/>
    </row>
    <row r="20" spans="1:17" s="6" customFormat="1" ht="27.75" customHeight="1" hidden="1" thickBot="1">
      <c r="A20" s="16">
        <v>8</v>
      </c>
      <c r="B20" s="322" t="str">
        <f>ЖН!B16</f>
        <v>Исламов Достонбек Махмудович</v>
      </c>
      <c r="C20" s="322"/>
      <c r="D20" s="111" t="str">
        <f>ЖН!C16</f>
        <v>В-17-063</v>
      </c>
      <c r="E20" s="16">
        <f>ЖН!AB16+ЖН!AC16</f>
        <v>13</v>
      </c>
      <c r="F20" s="16">
        <f>ЖН!AD16+ЖН!AE16</f>
        <v>12</v>
      </c>
      <c r="G20" s="16"/>
      <c r="H20" s="16"/>
      <c r="I20" s="16"/>
      <c r="J20" s="16"/>
      <c r="K20" s="16"/>
      <c r="L20" s="35"/>
      <c r="M20" s="29"/>
      <c r="N20" s="29"/>
      <c r="O20" s="330"/>
      <c r="P20" s="330"/>
      <c r="Q20" s="330"/>
    </row>
    <row r="21" spans="1:17" s="6" customFormat="1" ht="27.75" customHeight="1" hidden="1" thickBot="1">
      <c r="A21" s="16">
        <v>9</v>
      </c>
      <c r="B21" s="273" t="s">
        <v>91</v>
      </c>
      <c r="C21" s="274" t="s">
        <v>106</v>
      </c>
      <c r="D21" s="111" t="s">
        <v>106</v>
      </c>
      <c r="E21" s="16" t="e">
        <f>ЖН!#REF!+ЖН!#REF!</f>
        <v>#REF!</v>
      </c>
      <c r="F21" s="16" t="e">
        <f>ЖН!#REF!+ЖН!#REF!</f>
        <v>#REF!</v>
      </c>
      <c r="G21" s="16"/>
      <c r="H21" s="16"/>
      <c r="I21" s="16"/>
      <c r="J21" s="16"/>
      <c r="K21" s="16"/>
      <c r="L21" s="35"/>
      <c r="M21" s="29"/>
      <c r="N21" s="29"/>
      <c r="O21" s="330"/>
      <c r="P21" s="330"/>
      <c r="Q21" s="330"/>
    </row>
    <row r="22" spans="1:17" s="6" customFormat="1" ht="27.75" customHeight="1" hidden="1" thickBot="1">
      <c r="A22" s="16">
        <v>10</v>
      </c>
      <c r="B22" s="273" t="s">
        <v>92</v>
      </c>
      <c r="C22" s="274" t="s">
        <v>112</v>
      </c>
      <c r="D22" s="111" t="str">
        <f>ЖН!C17</f>
        <v>В-17-064</v>
      </c>
      <c r="E22" s="16">
        <f>ЖН!AB17+ЖН!AC17</f>
        <v>12</v>
      </c>
      <c r="F22" s="16">
        <f>ЖН!AD17+ЖН!AE17</f>
        <v>12</v>
      </c>
      <c r="G22" s="16"/>
      <c r="H22" s="16"/>
      <c r="I22" s="16"/>
      <c r="J22" s="16"/>
      <c r="K22" s="16"/>
      <c r="L22" s="35"/>
      <c r="M22" s="29"/>
      <c r="N22" s="29"/>
      <c r="O22" s="330"/>
      <c r="P22" s="330"/>
      <c r="Q22" s="330"/>
    </row>
    <row r="23" spans="1:17" s="6" customFormat="1" ht="27.75" customHeight="1" hidden="1" thickBot="1">
      <c r="A23" s="16">
        <v>11</v>
      </c>
      <c r="B23" s="273" t="s">
        <v>93</v>
      </c>
      <c r="C23" s="274" t="s">
        <v>115</v>
      </c>
      <c r="D23" s="111" t="str">
        <f>ЖН!C18</f>
        <v>В-17-065</v>
      </c>
      <c r="E23" s="16">
        <f>ЖН!AB18+ЖН!AC18</f>
        <v>15</v>
      </c>
      <c r="F23" s="16">
        <f>ЖН!AD18+ЖН!AE18</f>
        <v>14</v>
      </c>
      <c r="G23" s="16"/>
      <c r="H23" s="16"/>
      <c r="I23" s="16"/>
      <c r="J23" s="16"/>
      <c r="K23" s="16"/>
      <c r="L23" s="35"/>
      <c r="M23" s="29"/>
      <c r="N23" s="29"/>
      <c r="O23" s="330"/>
      <c r="P23" s="330"/>
      <c r="Q23" s="330"/>
    </row>
    <row r="24" spans="1:17" s="6" customFormat="1" ht="27.75" customHeight="1" hidden="1" thickBot="1">
      <c r="A24" s="16">
        <v>12</v>
      </c>
      <c r="B24" s="273" t="s">
        <v>94</v>
      </c>
      <c r="C24" s="274" t="s">
        <v>109</v>
      </c>
      <c r="D24" s="111" t="str">
        <f>ЖН!C19</f>
        <v>В-17-066</v>
      </c>
      <c r="E24" s="16">
        <f>ЖН!AB19+ЖН!AC19</f>
        <v>10</v>
      </c>
      <c r="F24" s="16">
        <f>ЖН!AD19+ЖН!AE19</f>
        <v>10</v>
      </c>
      <c r="G24" s="16"/>
      <c r="H24" s="16"/>
      <c r="I24" s="16"/>
      <c r="J24" s="16"/>
      <c r="K24" s="16"/>
      <c r="L24" s="35"/>
      <c r="M24" s="29"/>
      <c r="N24" s="29"/>
      <c r="O24" s="330"/>
      <c r="P24" s="330"/>
      <c r="Q24" s="330"/>
    </row>
    <row r="25" spans="1:17" s="6" customFormat="1" ht="27.75" customHeight="1" hidden="1" thickBot="1">
      <c r="A25" s="16">
        <v>13</v>
      </c>
      <c r="B25" s="273" t="s">
        <v>96</v>
      </c>
      <c r="C25" s="274" t="s">
        <v>108</v>
      </c>
      <c r="D25" s="111" t="str">
        <f>ЖН!C21</f>
        <v>В-17-068</v>
      </c>
      <c r="E25" s="16">
        <f>ЖН!AB20+ЖН!AC20</f>
        <v>10</v>
      </c>
      <c r="F25" s="16">
        <f>ЖН!AD20+ЖН!AE20</f>
        <v>10</v>
      </c>
      <c r="G25" s="16"/>
      <c r="H25" s="16"/>
      <c r="I25" s="16"/>
      <c r="J25" s="16"/>
      <c r="K25" s="16"/>
      <c r="L25" s="35"/>
      <c r="M25" s="29"/>
      <c r="N25" s="29"/>
      <c r="O25" s="330"/>
      <c r="P25" s="330"/>
      <c r="Q25" s="330"/>
    </row>
    <row r="26" spans="1:17" s="6" customFormat="1" ht="27.75" customHeight="1" hidden="1" thickBot="1">
      <c r="A26" s="16">
        <v>14</v>
      </c>
      <c r="B26" s="273" t="s">
        <v>95</v>
      </c>
      <c r="C26" s="274" t="s">
        <v>111</v>
      </c>
      <c r="D26" s="111" t="str">
        <f>ЖН!C22</f>
        <v>В-17-069</v>
      </c>
      <c r="E26" s="16">
        <f>ЖН!AB21+ЖН!AC21</f>
        <v>16</v>
      </c>
      <c r="F26" s="16">
        <f>ЖН!AD21+ЖН!AE21</f>
        <v>15</v>
      </c>
      <c r="G26" s="16"/>
      <c r="H26" s="16"/>
      <c r="I26" s="16"/>
      <c r="J26" s="16"/>
      <c r="K26" s="16"/>
      <c r="L26" s="35"/>
      <c r="M26" s="29"/>
      <c r="N26" s="29"/>
      <c r="O26" s="330"/>
      <c r="P26" s="330"/>
      <c r="Q26" s="330"/>
    </row>
    <row r="27" spans="1:17" s="6" customFormat="1" ht="27.75" customHeight="1" hidden="1" thickBot="1">
      <c r="A27" s="16">
        <v>15</v>
      </c>
      <c r="B27" s="273" t="s">
        <v>97</v>
      </c>
      <c r="C27" s="274" t="s">
        <v>110</v>
      </c>
      <c r="D27" s="111" t="str">
        <f>ЖН!C24</f>
        <v>В-17-071</v>
      </c>
      <c r="E27" s="16">
        <f>ЖН!AB22+ЖН!AC22</f>
        <v>16</v>
      </c>
      <c r="F27" s="16">
        <f>ЖН!AD22+ЖН!AE22</f>
        <v>15</v>
      </c>
      <c r="G27" s="16"/>
      <c r="H27" s="16"/>
      <c r="I27" s="16"/>
      <c r="J27" s="16"/>
      <c r="K27" s="16"/>
      <c r="L27" s="35"/>
      <c r="M27" s="29"/>
      <c r="N27" s="29"/>
      <c r="O27" s="330"/>
      <c r="P27" s="330"/>
      <c r="Q27" s="330"/>
    </row>
    <row r="28" spans="1:17" s="6" customFormat="1" ht="27.75" customHeight="1" hidden="1" thickBot="1">
      <c r="A28" s="16">
        <v>16</v>
      </c>
      <c r="B28" s="273" t="s">
        <v>98</v>
      </c>
      <c r="C28" s="274" t="s">
        <v>103</v>
      </c>
      <c r="D28" s="111" t="str">
        <f>ЖН!C25</f>
        <v>В-17-072</v>
      </c>
      <c r="E28" s="16">
        <f>ЖН!AB23+ЖН!AC23</f>
        <v>16</v>
      </c>
      <c r="F28" s="16">
        <f>ЖН!AD23+ЖН!AE23</f>
        <v>15</v>
      </c>
      <c r="G28" s="16"/>
      <c r="H28" s="16"/>
      <c r="I28" s="16"/>
      <c r="J28" s="16"/>
      <c r="K28" s="16"/>
      <c r="L28" s="35"/>
      <c r="M28" s="29"/>
      <c r="N28" s="29"/>
      <c r="O28" s="330"/>
      <c r="P28" s="330"/>
      <c r="Q28" s="330"/>
    </row>
    <row r="29" spans="1:17" s="6" customFormat="1" ht="27.75" customHeight="1" hidden="1" thickBot="1">
      <c r="A29" s="16">
        <v>17</v>
      </c>
      <c r="B29" s="273" t="s">
        <v>99</v>
      </c>
      <c r="C29" s="274" t="s">
        <v>105</v>
      </c>
      <c r="D29" s="111" t="str">
        <f>ЖН!C26</f>
        <v>В-17-043</v>
      </c>
      <c r="E29" s="16"/>
      <c r="F29" s="16"/>
      <c r="G29" s="16"/>
      <c r="H29" s="16"/>
      <c r="I29" s="16"/>
      <c r="J29" s="16"/>
      <c r="K29" s="16"/>
      <c r="L29" s="35"/>
      <c r="M29" s="29"/>
      <c r="N29" s="29"/>
      <c r="O29" s="333"/>
      <c r="P29" s="334"/>
      <c r="Q29" s="335"/>
    </row>
    <row r="30" spans="1:17" s="6" customFormat="1" ht="22.5" customHeight="1" hidden="1" thickBot="1">
      <c r="A30" s="16">
        <v>18</v>
      </c>
      <c r="B30" s="273" t="s">
        <v>102</v>
      </c>
      <c r="C30" s="274" t="s">
        <v>131</v>
      </c>
      <c r="D30" s="111" t="s">
        <v>131</v>
      </c>
      <c r="E30" s="16">
        <f>ЖН!AB24+ЖН!AC24</f>
        <v>10</v>
      </c>
      <c r="F30" s="16">
        <f>ЖН!AD24+ЖН!AE24</f>
        <v>10</v>
      </c>
      <c r="G30" s="16"/>
      <c r="H30" s="16"/>
      <c r="I30" s="16"/>
      <c r="J30" s="16"/>
      <c r="K30" s="16"/>
      <c r="L30" s="35"/>
      <c r="M30" s="29"/>
      <c r="N30" s="29"/>
      <c r="O30" s="330"/>
      <c r="P30" s="330"/>
      <c r="Q30" s="330"/>
    </row>
    <row r="31" spans="1:17" ht="49.5" customHeight="1">
      <c r="A31" s="331" t="s">
        <v>14</v>
      </c>
      <c r="B31" s="331"/>
      <c r="C31" s="331"/>
      <c r="D31" s="9"/>
      <c r="E31" s="10"/>
      <c r="F31" s="11"/>
      <c r="G31" s="11"/>
      <c r="H31" s="11"/>
      <c r="I31" s="10"/>
      <c r="J31" s="10"/>
      <c r="K31" s="12"/>
      <c r="L31" s="12"/>
      <c r="M31" s="10"/>
      <c r="N31" s="10"/>
      <c r="O31" s="332"/>
      <c r="P31" s="332"/>
      <c r="Q31" s="332"/>
    </row>
    <row r="32" spans="1:3" ht="39.75" customHeight="1">
      <c r="A32" s="288"/>
      <c r="B32" s="288"/>
      <c r="C32" s="288"/>
    </row>
    <row r="33" spans="1:17" ht="18">
      <c r="A33" s="22"/>
      <c r="B33" s="22"/>
      <c r="C33" s="23" t="s">
        <v>15</v>
      </c>
      <c r="D33" s="47">
        <v>2</v>
      </c>
      <c r="E33" s="59"/>
      <c r="F33" s="59"/>
      <c r="G33" s="25" t="s">
        <v>76</v>
      </c>
      <c r="H33" s="25"/>
      <c r="I33" s="25"/>
      <c r="J33" s="25"/>
      <c r="K33" s="17"/>
      <c r="L33" s="17"/>
      <c r="M33" s="17"/>
      <c r="N33" s="26"/>
      <c r="O33" s="17"/>
      <c r="P33" s="17"/>
      <c r="Q33" s="17"/>
    </row>
    <row r="34" spans="1:17" ht="18">
      <c r="A34" s="22"/>
      <c r="B34" s="22"/>
      <c r="C34" s="23"/>
      <c r="D34" s="60"/>
      <c r="E34" s="25"/>
      <c r="F34" s="25"/>
      <c r="G34" s="25"/>
      <c r="H34" s="25"/>
      <c r="I34" s="17"/>
      <c r="J34" s="17"/>
      <c r="K34" s="25"/>
      <c r="L34" s="25"/>
      <c r="M34" s="17"/>
      <c r="N34" s="26"/>
      <c r="O34" s="17"/>
      <c r="P34" s="17"/>
      <c r="Q34" s="17"/>
    </row>
    <row r="35" spans="1:17" ht="40.5" customHeight="1">
      <c r="A35" s="17"/>
      <c r="B35" s="17"/>
      <c r="C35" s="26"/>
      <c r="D35" s="289" t="s">
        <v>16</v>
      </c>
      <c r="E35" s="289"/>
      <c r="F35" s="289"/>
      <c r="G35" s="289"/>
      <c r="H35" s="25"/>
      <c r="I35" s="24"/>
      <c r="J35" s="24"/>
      <c r="K35" s="290" t="s">
        <v>17</v>
      </c>
      <c r="L35" s="290"/>
      <c r="M35" s="24"/>
      <c r="N35" s="24"/>
      <c r="O35" s="17"/>
      <c r="P35" s="17"/>
      <c r="Q35" s="17"/>
    </row>
    <row r="36" spans="1:17" ht="18">
      <c r="A36" s="291"/>
      <c r="B36" s="291"/>
      <c r="C36" s="291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17" ht="18">
      <c r="A37" s="26" t="s">
        <v>73</v>
      </c>
      <c r="B37" s="26"/>
      <c r="C37" s="26"/>
      <c r="D37" s="259" t="str">
        <f>M!F20</f>
        <v>О.Р. Кучаров</v>
      </c>
      <c r="E37" s="259"/>
      <c r="F37" s="259"/>
      <c r="G37" s="259"/>
      <c r="H37" s="59"/>
      <c r="I37" s="59"/>
      <c r="J37" s="59"/>
      <c r="K37" s="25" t="s">
        <v>18</v>
      </c>
      <c r="L37" s="25"/>
      <c r="M37" s="259" t="s">
        <v>153</v>
      </c>
      <c r="N37" s="259"/>
      <c r="O37" s="259"/>
      <c r="P37" s="259"/>
      <c r="Q37" s="259"/>
    </row>
    <row r="38" spans="1:17" ht="18">
      <c r="A38" s="285" t="s">
        <v>19</v>
      </c>
      <c r="B38" s="285"/>
      <c r="C38" s="27" t="s">
        <v>1</v>
      </c>
      <c r="D38" s="262" t="s">
        <v>20</v>
      </c>
      <c r="E38" s="262"/>
      <c r="F38" s="262"/>
      <c r="G38" s="262"/>
      <c r="H38" s="59"/>
      <c r="I38" s="28"/>
      <c r="J38" s="28"/>
      <c r="K38" s="17"/>
      <c r="L38" s="17"/>
      <c r="M38" s="262" t="s">
        <v>21</v>
      </c>
      <c r="N38" s="262"/>
      <c r="O38" s="286" t="s">
        <v>20</v>
      </c>
      <c r="P38" s="286"/>
      <c r="Q38" s="286"/>
    </row>
  </sheetData>
  <sheetProtection/>
  <mergeCells count="68">
    <mergeCell ref="D37:G37"/>
    <mergeCell ref="A38:B38"/>
    <mergeCell ref="D38:G38"/>
    <mergeCell ref="M38:N38"/>
    <mergeCell ref="O38:Q38"/>
    <mergeCell ref="M37:Q37"/>
    <mergeCell ref="A31:C31"/>
    <mergeCell ref="O31:Q31"/>
    <mergeCell ref="A32:C32"/>
    <mergeCell ref="D35:G35"/>
    <mergeCell ref="K35:L35"/>
    <mergeCell ref="A36:C36"/>
    <mergeCell ref="B27:C27"/>
    <mergeCell ref="O27:Q27"/>
    <mergeCell ref="B28:C28"/>
    <mergeCell ref="O28:Q28"/>
    <mergeCell ref="B30:C30"/>
    <mergeCell ref="O30:Q30"/>
    <mergeCell ref="B29:C29"/>
    <mergeCell ref="O29:Q29"/>
    <mergeCell ref="B24:C24"/>
    <mergeCell ref="O24:Q24"/>
    <mergeCell ref="B25:C25"/>
    <mergeCell ref="O25:Q25"/>
    <mergeCell ref="B26:C26"/>
    <mergeCell ref="O26:Q26"/>
    <mergeCell ref="B21:C21"/>
    <mergeCell ref="O21:Q21"/>
    <mergeCell ref="B22:C22"/>
    <mergeCell ref="O22:Q22"/>
    <mergeCell ref="B23:C23"/>
    <mergeCell ref="O23:Q23"/>
    <mergeCell ref="B18:C18"/>
    <mergeCell ref="O18:Q18"/>
    <mergeCell ref="B19:C19"/>
    <mergeCell ref="O19:Q19"/>
    <mergeCell ref="B20:C20"/>
    <mergeCell ref="O20:Q20"/>
    <mergeCell ref="B15:C15"/>
    <mergeCell ref="O15:Q15"/>
    <mergeCell ref="B16:C16"/>
    <mergeCell ref="O16:Q16"/>
    <mergeCell ref="B17:C17"/>
    <mergeCell ref="O17:Q17"/>
    <mergeCell ref="N11:N12"/>
    <mergeCell ref="O11:Q12"/>
    <mergeCell ref="B13:C13"/>
    <mergeCell ref="O13:Q13"/>
    <mergeCell ref="B14:C14"/>
    <mergeCell ref="O14:Q14"/>
    <mergeCell ref="A11:A12"/>
    <mergeCell ref="B11:C12"/>
    <mergeCell ref="D11:D12"/>
    <mergeCell ref="E11:K11"/>
    <mergeCell ref="L11:L12"/>
    <mergeCell ref="M11:M12"/>
    <mergeCell ref="E7:F7"/>
    <mergeCell ref="H7:I7"/>
    <mergeCell ref="A8:B8"/>
    <mergeCell ref="C9:F9"/>
    <mergeCell ref="H9:K9"/>
    <mergeCell ref="P9:Q9"/>
    <mergeCell ref="O1:Q1"/>
    <mergeCell ref="A2:Q2"/>
    <mergeCell ref="A3:Q3"/>
    <mergeCell ref="A4:I4"/>
    <mergeCell ref="A5:H5"/>
    <mergeCell ref="A6:Q6"/>
  </mergeCells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AQ30"/>
  <sheetViews>
    <sheetView view="pageBreakPreview" zoomScale="70" zoomScaleNormal="85" zoomScaleSheetLayoutView="70" workbookViewId="0" topLeftCell="A1">
      <selection activeCell="A29" sqref="A29:AQ29"/>
    </sheetView>
  </sheetViews>
  <sheetFormatPr defaultColWidth="9.140625" defaultRowHeight="12.75"/>
  <cols>
    <col min="1" max="1" width="4.140625" style="1" customWidth="1"/>
    <col min="2" max="2" width="30.140625" style="1" customWidth="1"/>
    <col min="3" max="3" width="12.28125" style="1" customWidth="1"/>
    <col min="4" max="7" width="4.8515625" style="1" customWidth="1"/>
    <col min="8" max="11" width="4.8515625" style="15" customWidth="1"/>
    <col min="12" max="15" width="4.8515625" style="33" customWidth="1"/>
    <col min="16" max="23" width="4.8515625" style="15" customWidth="1"/>
    <col min="24" max="27" width="4.8515625" style="1" customWidth="1"/>
    <col min="28" max="31" width="4.8515625" style="15" customWidth="1"/>
    <col min="32" max="35" width="4.8515625" style="1" customWidth="1"/>
    <col min="36" max="43" width="4.8515625" style="15" customWidth="1"/>
    <col min="44" max="16384" width="9.140625" style="1" customWidth="1"/>
  </cols>
  <sheetData>
    <row r="1" spans="1:43" s="2" customFormat="1" ht="63.75" customHeight="1">
      <c r="A1" s="231" t="s">
        <v>191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</row>
    <row r="2" spans="1:43" s="3" customFormat="1" ht="7.5" customHeight="1" thickBo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</row>
    <row r="3" spans="1:43" ht="13.5" customHeight="1" thickBot="1">
      <c r="A3" s="251" t="s">
        <v>0</v>
      </c>
      <c r="B3" s="251" t="s">
        <v>41</v>
      </c>
      <c r="C3" s="90"/>
      <c r="D3" s="255" t="s">
        <v>75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6"/>
    </row>
    <row r="4" spans="1:43" ht="13.5" customHeight="1" thickBot="1">
      <c r="A4" s="252"/>
      <c r="B4" s="252"/>
      <c r="C4" s="251" t="s">
        <v>33</v>
      </c>
      <c r="D4" s="244"/>
      <c r="E4" s="245"/>
      <c r="F4" s="245"/>
      <c r="G4" s="246"/>
      <c r="H4" s="244"/>
      <c r="I4" s="245"/>
      <c r="J4" s="245"/>
      <c r="K4" s="246"/>
      <c r="L4" s="237"/>
      <c r="M4" s="237"/>
      <c r="N4" s="237"/>
      <c r="O4" s="238"/>
      <c r="P4" s="247"/>
      <c r="Q4" s="247"/>
      <c r="R4" s="247"/>
      <c r="S4" s="247"/>
      <c r="T4" s="84"/>
      <c r="U4" s="85"/>
      <c r="V4" s="85"/>
      <c r="W4" s="85"/>
      <c r="X4" s="242"/>
      <c r="Y4" s="237"/>
      <c r="Z4" s="237"/>
      <c r="AA4" s="237"/>
      <c r="AB4" s="243"/>
      <c r="AC4" s="243"/>
      <c r="AD4" s="243"/>
      <c r="AE4" s="243"/>
      <c r="AF4" s="237"/>
      <c r="AG4" s="237"/>
      <c r="AH4" s="237"/>
      <c r="AI4" s="238"/>
      <c r="AJ4" s="237"/>
      <c r="AK4" s="237"/>
      <c r="AL4" s="237"/>
      <c r="AM4" s="238"/>
      <c r="AN4" s="237"/>
      <c r="AO4" s="237"/>
      <c r="AP4" s="237"/>
      <c r="AQ4" s="238"/>
    </row>
    <row r="5" spans="1:43" s="4" customFormat="1" ht="36" customHeight="1">
      <c r="A5" s="252"/>
      <c r="B5" s="252"/>
      <c r="C5" s="252"/>
      <c r="D5" s="202" t="s">
        <v>170</v>
      </c>
      <c r="E5" s="203"/>
      <c r="F5" s="203"/>
      <c r="G5" s="204"/>
      <c r="H5" s="202" t="s">
        <v>171</v>
      </c>
      <c r="I5" s="203"/>
      <c r="J5" s="203"/>
      <c r="K5" s="204"/>
      <c r="L5" s="202" t="s">
        <v>173</v>
      </c>
      <c r="M5" s="203"/>
      <c r="N5" s="203"/>
      <c r="O5" s="204"/>
      <c r="P5" s="202" t="s">
        <v>176</v>
      </c>
      <c r="Q5" s="203"/>
      <c r="R5" s="203"/>
      <c r="S5" s="204"/>
      <c r="T5" s="202" t="s">
        <v>179</v>
      </c>
      <c r="U5" s="203"/>
      <c r="V5" s="203"/>
      <c r="W5" s="204"/>
      <c r="X5" s="202" t="s">
        <v>182</v>
      </c>
      <c r="Y5" s="203"/>
      <c r="Z5" s="203"/>
      <c r="AA5" s="204"/>
      <c r="AB5" s="202" t="s">
        <v>183</v>
      </c>
      <c r="AC5" s="203"/>
      <c r="AD5" s="203"/>
      <c r="AE5" s="204"/>
      <c r="AF5" s="202" t="s">
        <v>186</v>
      </c>
      <c r="AG5" s="203"/>
      <c r="AH5" s="203"/>
      <c r="AI5" s="204"/>
      <c r="AJ5" s="225" t="s">
        <v>188</v>
      </c>
      <c r="AK5" s="226"/>
      <c r="AL5" s="226"/>
      <c r="AM5" s="227"/>
      <c r="AN5" s="239" t="s">
        <v>120</v>
      </c>
      <c r="AO5" s="240"/>
      <c r="AP5" s="240"/>
      <c r="AQ5" s="241"/>
    </row>
    <row r="6" spans="1:43" s="4" customFormat="1" ht="20.25" customHeight="1">
      <c r="A6" s="252"/>
      <c r="B6" s="252"/>
      <c r="C6" s="252"/>
      <c r="D6" s="221" t="s">
        <v>122</v>
      </c>
      <c r="E6" s="222"/>
      <c r="F6" s="222"/>
      <c r="G6" s="223"/>
      <c r="H6" s="219" t="s">
        <v>172</v>
      </c>
      <c r="I6" s="215"/>
      <c r="J6" s="215"/>
      <c r="K6" s="220"/>
      <c r="L6" s="214" t="s">
        <v>174</v>
      </c>
      <c r="M6" s="215"/>
      <c r="N6" s="215"/>
      <c r="O6" s="216"/>
      <c r="P6" s="214" t="s">
        <v>177</v>
      </c>
      <c r="Q6" s="215"/>
      <c r="R6" s="215"/>
      <c r="S6" s="216"/>
      <c r="T6" s="219" t="s">
        <v>180</v>
      </c>
      <c r="U6" s="215"/>
      <c r="V6" s="215"/>
      <c r="W6" s="220"/>
      <c r="X6" s="214" t="s">
        <v>101</v>
      </c>
      <c r="Y6" s="215"/>
      <c r="Z6" s="215"/>
      <c r="AA6" s="216"/>
      <c r="AB6" s="234" t="s">
        <v>184</v>
      </c>
      <c r="AC6" s="235"/>
      <c r="AD6" s="235"/>
      <c r="AE6" s="236"/>
      <c r="AF6" s="214" t="s">
        <v>187</v>
      </c>
      <c r="AG6" s="215"/>
      <c r="AH6" s="215"/>
      <c r="AI6" s="216"/>
      <c r="AJ6" s="228" t="s">
        <v>189</v>
      </c>
      <c r="AK6" s="229"/>
      <c r="AL6" s="229"/>
      <c r="AM6" s="230"/>
      <c r="AN6" s="214" t="s">
        <v>123</v>
      </c>
      <c r="AO6" s="215"/>
      <c r="AP6" s="215"/>
      <c r="AQ6" s="216"/>
    </row>
    <row r="7" spans="1:43" ht="22.5" customHeight="1">
      <c r="A7" s="252"/>
      <c r="B7" s="252"/>
      <c r="C7" s="252"/>
      <c r="D7" s="221" t="s">
        <v>122</v>
      </c>
      <c r="E7" s="222"/>
      <c r="F7" s="222"/>
      <c r="G7" s="223"/>
      <c r="H7" s="219" t="s">
        <v>190</v>
      </c>
      <c r="I7" s="215"/>
      <c r="J7" s="215"/>
      <c r="K7" s="220"/>
      <c r="L7" s="214" t="s">
        <v>175</v>
      </c>
      <c r="M7" s="215"/>
      <c r="N7" s="215"/>
      <c r="O7" s="216"/>
      <c r="P7" s="214" t="s">
        <v>178</v>
      </c>
      <c r="Q7" s="215"/>
      <c r="R7" s="215"/>
      <c r="S7" s="216"/>
      <c r="T7" s="219" t="s">
        <v>181</v>
      </c>
      <c r="U7" s="215"/>
      <c r="V7" s="215"/>
      <c r="W7" s="220"/>
      <c r="X7" s="214" t="s">
        <v>101</v>
      </c>
      <c r="Y7" s="215"/>
      <c r="Z7" s="215"/>
      <c r="AA7" s="216"/>
      <c r="AB7" s="219" t="s">
        <v>185</v>
      </c>
      <c r="AC7" s="215"/>
      <c r="AD7" s="215"/>
      <c r="AE7" s="220"/>
      <c r="AF7" s="214" t="s">
        <v>187</v>
      </c>
      <c r="AG7" s="215"/>
      <c r="AH7" s="215"/>
      <c r="AI7" s="216"/>
      <c r="AJ7" s="228"/>
      <c r="AK7" s="229"/>
      <c r="AL7" s="229"/>
      <c r="AM7" s="230"/>
      <c r="AN7" s="214" t="s">
        <v>124</v>
      </c>
      <c r="AO7" s="215"/>
      <c r="AP7" s="215"/>
      <c r="AQ7" s="216"/>
    </row>
    <row r="8" spans="1:43" ht="34.5" customHeight="1" thickBot="1">
      <c r="A8" s="253"/>
      <c r="B8" s="254"/>
      <c r="C8" s="254"/>
      <c r="D8" s="133" t="s">
        <v>3</v>
      </c>
      <c r="E8" s="134" t="s">
        <v>4</v>
      </c>
      <c r="F8" s="133" t="s">
        <v>35</v>
      </c>
      <c r="G8" s="135" t="s">
        <v>4</v>
      </c>
      <c r="H8" s="133" t="s">
        <v>3</v>
      </c>
      <c r="I8" s="134" t="s">
        <v>4</v>
      </c>
      <c r="J8" s="133" t="s">
        <v>35</v>
      </c>
      <c r="K8" s="135" t="s">
        <v>4</v>
      </c>
      <c r="L8" s="133" t="s">
        <v>3</v>
      </c>
      <c r="M8" s="134" t="s">
        <v>4</v>
      </c>
      <c r="N8" s="133" t="s">
        <v>35</v>
      </c>
      <c r="O8" s="135" t="s">
        <v>4</v>
      </c>
      <c r="P8" s="133" t="s">
        <v>3</v>
      </c>
      <c r="Q8" s="134" t="s">
        <v>4</v>
      </c>
      <c r="R8" s="133" t="s">
        <v>35</v>
      </c>
      <c r="S8" s="135" t="s">
        <v>4</v>
      </c>
      <c r="T8" s="133" t="s">
        <v>3</v>
      </c>
      <c r="U8" s="134" t="s">
        <v>4</v>
      </c>
      <c r="V8" s="133" t="s">
        <v>35</v>
      </c>
      <c r="W8" s="135" t="s">
        <v>4</v>
      </c>
      <c r="X8" s="133" t="s">
        <v>3</v>
      </c>
      <c r="Y8" s="134" t="s">
        <v>4</v>
      </c>
      <c r="Z8" s="133" t="s">
        <v>35</v>
      </c>
      <c r="AA8" s="135" t="s">
        <v>4</v>
      </c>
      <c r="AB8" s="133" t="s">
        <v>3</v>
      </c>
      <c r="AC8" s="134" t="s">
        <v>4</v>
      </c>
      <c r="AD8" s="133" t="s">
        <v>35</v>
      </c>
      <c r="AE8" s="135" t="s">
        <v>4</v>
      </c>
      <c r="AF8" s="133" t="s">
        <v>3</v>
      </c>
      <c r="AG8" s="134" t="s">
        <v>4</v>
      </c>
      <c r="AH8" s="133" t="s">
        <v>35</v>
      </c>
      <c r="AI8" s="135" t="s">
        <v>4</v>
      </c>
      <c r="AJ8" s="133" t="s">
        <v>3</v>
      </c>
      <c r="AK8" s="134" t="s">
        <v>4</v>
      </c>
      <c r="AL8" s="133" t="s">
        <v>35</v>
      </c>
      <c r="AM8" s="135" t="s">
        <v>4</v>
      </c>
      <c r="AN8" s="133" t="s">
        <v>3</v>
      </c>
      <c r="AO8" s="134" t="s">
        <v>4</v>
      </c>
      <c r="AP8" s="133" t="s">
        <v>35</v>
      </c>
      <c r="AQ8" s="135" t="s">
        <v>4</v>
      </c>
    </row>
    <row r="9" spans="1:43" ht="34.5" customHeight="1">
      <c r="A9" s="141">
        <v>1</v>
      </c>
      <c r="B9" s="151" t="s">
        <v>100</v>
      </c>
      <c r="C9" s="150" t="s">
        <v>127</v>
      </c>
      <c r="D9" s="176"/>
      <c r="E9" s="177"/>
      <c r="F9" s="177"/>
      <c r="G9" s="177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6"/>
      <c r="AB9" s="163"/>
      <c r="AC9" s="166"/>
      <c r="AD9" s="166"/>
      <c r="AE9" s="161"/>
      <c r="AF9" s="157"/>
      <c r="AG9" s="155"/>
      <c r="AH9" s="155"/>
      <c r="AI9" s="155"/>
      <c r="AJ9" s="195"/>
      <c r="AK9" s="195"/>
      <c r="AL9" s="195"/>
      <c r="AM9" s="195"/>
      <c r="AN9" s="155"/>
      <c r="AO9" s="155"/>
      <c r="AP9" s="155"/>
      <c r="AQ9" s="155"/>
    </row>
    <row r="10" spans="1:43" ht="27" customHeight="1">
      <c r="A10" s="80">
        <v>2</v>
      </c>
      <c r="B10" s="142" t="s">
        <v>84</v>
      </c>
      <c r="C10" s="143" t="s">
        <v>128</v>
      </c>
      <c r="D10" s="80"/>
      <c r="E10" s="144"/>
      <c r="F10" s="80"/>
      <c r="G10" s="145"/>
      <c r="H10" s="146"/>
      <c r="I10" s="144"/>
      <c r="J10" s="80"/>
      <c r="K10" s="145"/>
      <c r="L10" s="147"/>
      <c r="M10" s="144"/>
      <c r="N10" s="80"/>
      <c r="O10" s="148"/>
      <c r="P10" s="146"/>
      <c r="Q10" s="144"/>
      <c r="R10" s="80"/>
      <c r="S10" s="145"/>
      <c r="T10" s="149"/>
      <c r="U10" s="144"/>
      <c r="V10" s="144"/>
      <c r="W10" s="148"/>
      <c r="X10" s="155"/>
      <c r="Y10" s="144"/>
      <c r="Z10" s="155"/>
      <c r="AA10" s="148"/>
      <c r="AB10" s="164"/>
      <c r="AC10" s="167"/>
      <c r="AD10" s="169"/>
      <c r="AE10" s="162"/>
      <c r="AF10" s="147"/>
      <c r="AG10" s="144"/>
      <c r="AH10" s="80"/>
      <c r="AI10" s="145"/>
      <c r="AJ10" s="196"/>
      <c r="AK10" s="187"/>
      <c r="AL10" s="197"/>
      <c r="AM10" s="198"/>
      <c r="AN10" s="147"/>
      <c r="AO10" s="144"/>
      <c r="AP10" s="80"/>
      <c r="AQ10" s="145"/>
    </row>
    <row r="11" spans="1:43" ht="27" customHeight="1">
      <c r="A11" s="37">
        <v>3</v>
      </c>
      <c r="B11" s="137" t="s">
        <v>85</v>
      </c>
      <c r="C11" s="140" t="s">
        <v>129</v>
      </c>
      <c r="D11" s="37"/>
      <c r="E11" s="39"/>
      <c r="F11" s="37"/>
      <c r="G11" s="82"/>
      <c r="H11" s="81"/>
      <c r="I11" s="39"/>
      <c r="J11" s="37"/>
      <c r="K11" s="82"/>
      <c r="L11" s="78"/>
      <c r="M11" s="39"/>
      <c r="N11" s="37"/>
      <c r="O11" s="83"/>
      <c r="P11" s="81"/>
      <c r="Q11" s="39"/>
      <c r="R11" s="37"/>
      <c r="S11" s="82"/>
      <c r="T11" s="126"/>
      <c r="U11" s="39"/>
      <c r="V11" s="39"/>
      <c r="W11" s="83"/>
      <c r="X11" s="155"/>
      <c r="Y11" s="39"/>
      <c r="Z11" s="155"/>
      <c r="AA11" s="83"/>
      <c r="AB11" s="37"/>
      <c r="AC11" s="39"/>
      <c r="AD11" s="37"/>
      <c r="AE11" s="126"/>
      <c r="AF11" s="78"/>
      <c r="AG11" s="39"/>
      <c r="AH11" s="37"/>
      <c r="AI11" s="82"/>
      <c r="AJ11" s="181"/>
      <c r="AK11" s="182"/>
      <c r="AL11" s="183"/>
      <c r="AM11" s="184"/>
      <c r="AN11" s="78"/>
      <c r="AO11" s="39"/>
      <c r="AP11" s="37"/>
      <c r="AQ11" s="82"/>
    </row>
    <row r="12" spans="1:43" ht="27" customHeight="1">
      <c r="A12" s="37">
        <v>4</v>
      </c>
      <c r="B12" s="137" t="s">
        <v>86</v>
      </c>
      <c r="C12" s="140" t="s">
        <v>130</v>
      </c>
      <c r="D12" s="37"/>
      <c r="E12" s="39"/>
      <c r="F12" s="37"/>
      <c r="G12" s="82"/>
      <c r="H12" s="81"/>
      <c r="I12" s="39"/>
      <c r="J12" s="37"/>
      <c r="K12" s="82"/>
      <c r="L12" s="78"/>
      <c r="M12" s="39"/>
      <c r="N12" s="37"/>
      <c r="O12" s="83"/>
      <c r="P12" s="81"/>
      <c r="Q12" s="39"/>
      <c r="R12" s="37"/>
      <c r="S12" s="82"/>
      <c r="T12" s="126"/>
      <c r="U12" s="39"/>
      <c r="V12" s="39"/>
      <c r="W12" s="83"/>
      <c r="X12" s="155"/>
      <c r="Y12" s="39"/>
      <c r="Z12" s="155"/>
      <c r="AA12" s="83"/>
      <c r="AB12" s="164"/>
      <c r="AC12" s="167"/>
      <c r="AD12" s="169"/>
      <c r="AE12" s="162"/>
      <c r="AF12" s="78"/>
      <c r="AG12" s="39"/>
      <c r="AH12" s="37"/>
      <c r="AI12" s="82"/>
      <c r="AJ12" s="181"/>
      <c r="AK12" s="182"/>
      <c r="AL12" s="183"/>
      <c r="AM12" s="184"/>
      <c r="AN12" s="78"/>
      <c r="AO12" s="39"/>
      <c r="AP12" s="37"/>
      <c r="AQ12" s="82"/>
    </row>
    <row r="13" spans="1:43" ht="27" customHeight="1">
      <c r="A13" s="37">
        <v>5</v>
      </c>
      <c r="B13" s="137" t="s">
        <v>87</v>
      </c>
      <c r="C13" s="140" t="s">
        <v>107</v>
      </c>
      <c r="D13" s="37"/>
      <c r="E13" s="39"/>
      <c r="F13" s="37"/>
      <c r="G13" s="82"/>
      <c r="H13" s="81"/>
      <c r="I13" s="39"/>
      <c r="J13" s="37"/>
      <c r="K13" s="82"/>
      <c r="L13" s="78"/>
      <c r="M13" s="39"/>
      <c r="N13" s="37"/>
      <c r="O13" s="83"/>
      <c r="P13" s="81"/>
      <c r="Q13" s="39"/>
      <c r="R13" s="37"/>
      <c r="S13" s="82"/>
      <c r="T13" s="126"/>
      <c r="U13" s="39"/>
      <c r="V13" s="39"/>
      <c r="W13" s="83"/>
      <c r="X13" s="155"/>
      <c r="Y13" s="39"/>
      <c r="Z13" s="155"/>
      <c r="AA13" s="83"/>
      <c r="AB13" s="37"/>
      <c r="AC13" s="39"/>
      <c r="AD13" s="37"/>
      <c r="AE13" s="126"/>
      <c r="AF13" s="78"/>
      <c r="AG13" s="39"/>
      <c r="AH13" s="37"/>
      <c r="AI13" s="82"/>
      <c r="AJ13" s="181"/>
      <c r="AK13" s="182"/>
      <c r="AL13" s="183"/>
      <c r="AM13" s="184"/>
      <c r="AN13" s="78"/>
      <c r="AO13" s="39"/>
      <c r="AP13" s="37"/>
      <c r="AQ13" s="82"/>
    </row>
    <row r="14" spans="1:43" ht="27" customHeight="1">
      <c r="A14" s="37">
        <v>6</v>
      </c>
      <c r="B14" s="137" t="s">
        <v>88</v>
      </c>
      <c r="C14" s="140" t="s">
        <v>114</v>
      </c>
      <c r="D14" s="37"/>
      <c r="E14" s="39"/>
      <c r="F14" s="37"/>
      <c r="G14" s="82"/>
      <c r="H14" s="81"/>
      <c r="I14" s="39"/>
      <c r="J14" s="37"/>
      <c r="K14" s="82"/>
      <c r="L14" s="78"/>
      <c r="M14" s="39"/>
      <c r="N14" s="37"/>
      <c r="O14" s="83"/>
      <c r="P14" s="81"/>
      <c r="Q14" s="39"/>
      <c r="R14" s="37"/>
      <c r="S14" s="82"/>
      <c r="T14" s="126"/>
      <c r="U14" s="39"/>
      <c r="V14" s="39"/>
      <c r="W14" s="83"/>
      <c r="X14" s="155"/>
      <c r="Y14" s="39"/>
      <c r="Z14" s="155"/>
      <c r="AA14" s="83"/>
      <c r="AB14" s="37"/>
      <c r="AC14" s="39"/>
      <c r="AD14" s="37"/>
      <c r="AE14" s="172"/>
      <c r="AF14" s="78"/>
      <c r="AG14" s="39"/>
      <c r="AH14" s="37"/>
      <c r="AI14" s="82"/>
      <c r="AJ14" s="181"/>
      <c r="AK14" s="182"/>
      <c r="AL14" s="183"/>
      <c r="AM14" s="184"/>
      <c r="AN14" s="78"/>
      <c r="AO14" s="39"/>
      <c r="AP14" s="37"/>
      <c r="AQ14" s="82"/>
    </row>
    <row r="15" spans="1:43" ht="27" customHeight="1">
      <c r="A15" s="37">
        <v>7</v>
      </c>
      <c r="B15" s="136" t="s">
        <v>89</v>
      </c>
      <c r="C15" s="140" t="s">
        <v>104</v>
      </c>
      <c r="D15" s="37"/>
      <c r="E15" s="39"/>
      <c r="F15" s="37"/>
      <c r="G15" s="82"/>
      <c r="H15" s="81"/>
      <c r="I15" s="39"/>
      <c r="J15" s="37"/>
      <c r="K15" s="82"/>
      <c r="L15" s="78"/>
      <c r="M15" s="39"/>
      <c r="N15" s="37"/>
      <c r="O15" s="83"/>
      <c r="P15" s="81"/>
      <c r="Q15" s="39"/>
      <c r="R15" s="37"/>
      <c r="S15" s="82"/>
      <c r="T15" s="126"/>
      <c r="U15" s="39"/>
      <c r="V15" s="39"/>
      <c r="W15" s="83"/>
      <c r="X15" s="155"/>
      <c r="Y15" s="39"/>
      <c r="Z15" s="155"/>
      <c r="AA15" s="83"/>
      <c r="AB15" s="80"/>
      <c r="AC15" s="144"/>
      <c r="AD15" s="80"/>
      <c r="AE15" s="39"/>
      <c r="AF15" s="78"/>
      <c r="AG15" s="39"/>
      <c r="AH15" s="37"/>
      <c r="AI15" s="82"/>
      <c r="AJ15" s="181"/>
      <c r="AK15" s="182"/>
      <c r="AL15" s="183"/>
      <c r="AM15" s="184"/>
      <c r="AN15" s="78"/>
      <c r="AO15" s="39"/>
      <c r="AP15" s="37"/>
      <c r="AQ15" s="82"/>
    </row>
    <row r="16" spans="1:43" ht="27" customHeight="1">
      <c r="A16" s="37">
        <v>8</v>
      </c>
      <c r="B16" s="136" t="s">
        <v>90</v>
      </c>
      <c r="C16" s="140" t="s">
        <v>113</v>
      </c>
      <c r="D16" s="37"/>
      <c r="E16" s="39"/>
      <c r="F16" s="37"/>
      <c r="G16" s="82"/>
      <c r="H16" s="81"/>
      <c r="I16" s="39"/>
      <c r="J16" s="37"/>
      <c r="K16" s="82"/>
      <c r="L16" s="78"/>
      <c r="M16" s="39"/>
      <c r="N16" s="37"/>
      <c r="O16" s="83"/>
      <c r="P16" s="81"/>
      <c r="Q16" s="39"/>
      <c r="R16" s="37"/>
      <c r="S16" s="82"/>
      <c r="T16" s="126"/>
      <c r="U16" s="39"/>
      <c r="V16" s="39"/>
      <c r="W16" s="83"/>
      <c r="X16" s="155"/>
      <c r="Y16" s="39"/>
      <c r="Z16" s="155"/>
      <c r="AA16" s="83"/>
      <c r="AB16" s="37"/>
      <c r="AC16" s="39"/>
      <c r="AD16" s="37"/>
      <c r="AE16" s="126"/>
      <c r="AF16" s="78"/>
      <c r="AG16" s="39"/>
      <c r="AH16" s="37"/>
      <c r="AI16" s="82"/>
      <c r="AJ16" s="181"/>
      <c r="AK16" s="182"/>
      <c r="AL16" s="183"/>
      <c r="AM16" s="184"/>
      <c r="AN16" s="78"/>
      <c r="AO16" s="39"/>
      <c r="AP16" s="37"/>
      <c r="AQ16" s="82"/>
    </row>
    <row r="17" spans="1:43" ht="27" customHeight="1">
      <c r="A17" s="37">
        <v>9</v>
      </c>
      <c r="B17" s="136" t="s">
        <v>91</v>
      </c>
      <c r="C17" s="140" t="s">
        <v>106</v>
      </c>
      <c r="D17" s="37"/>
      <c r="E17" s="39"/>
      <c r="F17" s="37"/>
      <c r="G17" s="82"/>
      <c r="H17" s="81"/>
      <c r="I17" s="39"/>
      <c r="J17" s="37"/>
      <c r="K17" s="82"/>
      <c r="L17" s="78"/>
      <c r="M17" s="39"/>
      <c r="N17" s="37"/>
      <c r="O17" s="83"/>
      <c r="P17" s="81"/>
      <c r="Q17" s="39"/>
      <c r="R17" s="37"/>
      <c r="S17" s="82"/>
      <c r="T17" s="126"/>
      <c r="U17" s="39"/>
      <c r="V17" s="39"/>
      <c r="W17" s="83"/>
      <c r="X17" s="155"/>
      <c r="Y17" s="39"/>
      <c r="Z17" s="155"/>
      <c r="AA17" s="83"/>
      <c r="AB17" s="80"/>
      <c r="AC17" s="144"/>
      <c r="AD17" s="80"/>
      <c r="AE17" s="149"/>
      <c r="AF17" s="78"/>
      <c r="AG17" s="39"/>
      <c r="AH17" s="37"/>
      <c r="AI17" s="82"/>
      <c r="AJ17" s="181"/>
      <c r="AK17" s="182"/>
      <c r="AL17" s="183"/>
      <c r="AM17" s="184"/>
      <c r="AN17" s="78"/>
      <c r="AO17" s="39"/>
      <c r="AP17" s="37"/>
      <c r="AQ17" s="82"/>
    </row>
    <row r="18" spans="1:43" ht="27" customHeight="1">
      <c r="A18" s="37">
        <v>10</v>
      </c>
      <c r="B18" s="136" t="s">
        <v>92</v>
      </c>
      <c r="C18" s="140" t="s">
        <v>112</v>
      </c>
      <c r="D18" s="37"/>
      <c r="E18" s="39"/>
      <c r="F18" s="37"/>
      <c r="G18" s="82"/>
      <c r="H18" s="81"/>
      <c r="I18" s="39"/>
      <c r="J18" s="37"/>
      <c r="K18" s="82"/>
      <c r="L18" s="78"/>
      <c r="M18" s="39"/>
      <c r="N18" s="37"/>
      <c r="O18" s="83"/>
      <c r="P18" s="81"/>
      <c r="Q18" s="39"/>
      <c r="R18" s="37"/>
      <c r="S18" s="82"/>
      <c r="T18" s="126"/>
      <c r="U18" s="39"/>
      <c r="V18" s="39"/>
      <c r="W18" s="83"/>
      <c r="X18" s="155"/>
      <c r="Y18" s="39"/>
      <c r="Z18" s="155"/>
      <c r="AA18" s="83"/>
      <c r="AB18" s="81"/>
      <c r="AC18" s="39"/>
      <c r="AD18" s="37"/>
      <c r="AE18" s="160"/>
      <c r="AF18" s="78"/>
      <c r="AG18" s="39"/>
      <c r="AH18" s="37"/>
      <c r="AI18" s="82"/>
      <c r="AJ18" s="181"/>
      <c r="AK18" s="182"/>
      <c r="AL18" s="183"/>
      <c r="AM18" s="184"/>
      <c r="AN18" s="78"/>
      <c r="AO18" s="39"/>
      <c r="AP18" s="37"/>
      <c r="AQ18" s="82"/>
    </row>
    <row r="19" spans="1:43" ht="27" customHeight="1">
      <c r="A19" s="37">
        <v>11</v>
      </c>
      <c r="B19" s="136" t="s">
        <v>93</v>
      </c>
      <c r="C19" s="140" t="s">
        <v>115</v>
      </c>
      <c r="D19" s="37"/>
      <c r="E19" s="39"/>
      <c r="F19" s="37"/>
      <c r="G19" s="82"/>
      <c r="H19" s="81"/>
      <c r="I19" s="39"/>
      <c r="J19" s="37"/>
      <c r="K19" s="82"/>
      <c r="L19" s="78"/>
      <c r="M19" s="39"/>
      <c r="N19" s="37"/>
      <c r="O19" s="83"/>
      <c r="P19" s="81"/>
      <c r="Q19" s="39"/>
      <c r="R19" s="37"/>
      <c r="S19" s="82"/>
      <c r="T19" s="126"/>
      <c r="U19" s="39"/>
      <c r="V19" s="39"/>
      <c r="W19" s="83"/>
      <c r="X19" s="155"/>
      <c r="Y19" s="39"/>
      <c r="Z19" s="155"/>
      <c r="AA19" s="83"/>
      <c r="AB19" s="37"/>
      <c r="AC19" s="39"/>
      <c r="AD19" s="37"/>
      <c r="AE19" s="126"/>
      <c r="AF19" s="78"/>
      <c r="AG19" s="39"/>
      <c r="AH19" s="37"/>
      <c r="AI19" s="82"/>
      <c r="AJ19" s="181"/>
      <c r="AK19" s="182"/>
      <c r="AL19" s="183"/>
      <c r="AM19" s="184"/>
      <c r="AN19" s="78"/>
      <c r="AO19" s="39"/>
      <c r="AP19" s="37"/>
      <c r="AQ19" s="82"/>
    </row>
    <row r="20" spans="1:43" ht="27" customHeight="1">
      <c r="A20" s="37">
        <v>12</v>
      </c>
      <c r="B20" s="136" t="s">
        <v>94</v>
      </c>
      <c r="C20" s="140" t="s">
        <v>109</v>
      </c>
      <c r="D20" s="37"/>
      <c r="E20" s="39"/>
      <c r="F20" s="37"/>
      <c r="G20" s="82"/>
      <c r="H20" s="81"/>
      <c r="I20" s="39"/>
      <c r="J20" s="37"/>
      <c r="K20" s="82"/>
      <c r="L20" s="78"/>
      <c r="M20" s="39"/>
      <c r="N20" s="37"/>
      <c r="O20" s="83"/>
      <c r="P20" s="81"/>
      <c r="Q20" s="39"/>
      <c r="R20" s="37"/>
      <c r="S20" s="82"/>
      <c r="T20" s="126"/>
      <c r="U20" s="39"/>
      <c r="V20" s="39"/>
      <c r="W20" s="83"/>
      <c r="X20" s="155"/>
      <c r="Y20" s="39"/>
      <c r="Z20" s="155"/>
      <c r="AA20" s="83"/>
      <c r="AB20" s="81"/>
      <c r="AC20" s="39"/>
      <c r="AD20" s="37"/>
      <c r="AE20" s="160"/>
      <c r="AF20" s="78"/>
      <c r="AG20" s="39"/>
      <c r="AH20" s="37"/>
      <c r="AI20" s="82"/>
      <c r="AJ20" s="181"/>
      <c r="AK20" s="182"/>
      <c r="AL20" s="183"/>
      <c r="AM20" s="184"/>
      <c r="AN20" s="78"/>
      <c r="AO20" s="39"/>
      <c r="AP20" s="37"/>
      <c r="AQ20" s="82"/>
    </row>
    <row r="21" spans="1:43" ht="27" customHeight="1">
      <c r="A21" s="37">
        <v>13</v>
      </c>
      <c r="B21" s="136" t="s">
        <v>95</v>
      </c>
      <c r="C21" s="140" t="s">
        <v>111</v>
      </c>
      <c r="D21" s="37"/>
      <c r="E21" s="39"/>
      <c r="F21" s="37"/>
      <c r="G21" s="82"/>
      <c r="H21" s="81"/>
      <c r="I21" s="39"/>
      <c r="J21" s="37"/>
      <c r="K21" s="82"/>
      <c r="L21" s="78"/>
      <c r="M21" s="39"/>
      <c r="N21" s="37"/>
      <c r="O21" s="83"/>
      <c r="P21" s="81"/>
      <c r="Q21" s="39"/>
      <c r="R21" s="37"/>
      <c r="S21" s="82"/>
      <c r="T21" s="126"/>
      <c r="U21" s="39"/>
      <c r="V21" s="39"/>
      <c r="W21" s="83"/>
      <c r="X21" s="155"/>
      <c r="Y21" s="39"/>
      <c r="Z21" s="155"/>
      <c r="AA21" s="83"/>
      <c r="AB21" s="164"/>
      <c r="AC21" s="39"/>
      <c r="AD21" s="37"/>
      <c r="AE21" s="160"/>
      <c r="AF21" s="78"/>
      <c r="AG21" s="39"/>
      <c r="AH21" s="37"/>
      <c r="AI21" s="82"/>
      <c r="AJ21" s="181"/>
      <c r="AK21" s="182"/>
      <c r="AL21" s="183"/>
      <c r="AM21" s="184"/>
      <c r="AN21" s="78"/>
      <c r="AO21" s="39"/>
      <c r="AP21" s="37"/>
      <c r="AQ21" s="82"/>
    </row>
    <row r="22" spans="1:43" ht="27" customHeight="1">
      <c r="A22" s="37">
        <v>14</v>
      </c>
      <c r="B22" s="136" t="s">
        <v>96</v>
      </c>
      <c r="C22" s="140" t="s">
        <v>108</v>
      </c>
      <c r="D22" s="37"/>
      <c r="E22" s="39"/>
      <c r="F22" s="37"/>
      <c r="G22" s="82"/>
      <c r="H22" s="81"/>
      <c r="I22" s="39"/>
      <c r="J22" s="37"/>
      <c r="K22" s="82"/>
      <c r="L22" s="78"/>
      <c r="M22" s="39"/>
      <c r="N22" s="37"/>
      <c r="O22" s="83"/>
      <c r="P22" s="81"/>
      <c r="Q22" s="39"/>
      <c r="R22" s="37"/>
      <c r="S22" s="82"/>
      <c r="T22" s="126"/>
      <c r="U22" s="39"/>
      <c r="V22" s="39"/>
      <c r="W22" s="83"/>
      <c r="X22" s="155"/>
      <c r="Y22" s="39"/>
      <c r="Z22" s="155"/>
      <c r="AA22" s="83"/>
      <c r="AB22" s="81"/>
      <c r="AC22" s="39"/>
      <c r="AD22" s="37"/>
      <c r="AE22" s="160"/>
      <c r="AF22" s="78"/>
      <c r="AG22" s="39"/>
      <c r="AH22" s="37"/>
      <c r="AI22" s="82"/>
      <c r="AJ22" s="181"/>
      <c r="AK22" s="182"/>
      <c r="AL22" s="183"/>
      <c r="AM22" s="184"/>
      <c r="AN22" s="78"/>
      <c r="AO22" s="39"/>
      <c r="AP22" s="37"/>
      <c r="AQ22" s="82"/>
    </row>
    <row r="23" spans="1:43" ht="27" customHeight="1">
      <c r="A23" s="37">
        <v>15</v>
      </c>
      <c r="B23" s="136" t="s">
        <v>97</v>
      </c>
      <c r="C23" s="140" t="s">
        <v>110</v>
      </c>
      <c r="D23" s="37"/>
      <c r="E23" s="39"/>
      <c r="F23" s="37"/>
      <c r="G23" s="82"/>
      <c r="H23" s="81"/>
      <c r="I23" s="39"/>
      <c r="J23" s="37"/>
      <c r="K23" s="82"/>
      <c r="L23" s="78"/>
      <c r="M23" s="39"/>
      <c r="N23" s="37"/>
      <c r="O23" s="83"/>
      <c r="P23" s="81"/>
      <c r="Q23" s="39"/>
      <c r="R23" s="37"/>
      <c r="S23" s="82"/>
      <c r="T23" s="126"/>
      <c r="U23" s="39"/>
      <c r="V23" s="39"/>
      <c r="W23" s="83"/>
      <c r="X23" s="155"/>
      <c r="Y23" s="39"/>
      <c r="Z23" s="155"/>
      <c r="AA23" s="83"/>
      <c r="AB23" s="164"/>
      <c r="AC23" s="167"/>
      <c r="AD23" s="169"/>
      <c r="AE23" s="162"/>
      <c r="AF23" s="78"/>
      <c r="AG23" s="39"/>
      <c r="AH23" s="37"/>
      <c r="AI23" s="82"/>
      <c r="AJ23" s="181"/>
      <c r="AK23" s="182"/>
      <c r="AL23" s="183"/>
      <c r="AM23" s="184"/>
      <c r="AN23" s="78"/>
      <c r="AO23" s="39"/>
      <c r="AP23" s="37"/>
      <c r="AQ23" s="82"/>
    </row>
    <row r="24" spans="1:43" ht="27" customHeight="1">
      <c r="A24" s="37">
        <v>16</v>
      </c>
      <c r="B24" s="136" t="s">
        <v>98</v>
      </c>
      <c r="C24" s="140" t="s">
        <v>103</v>
      </c>
      <c r="D24" s="37"/>
      <c r="E24" s="39"/>
      <c r="F24" s="37"/>
      <c r="G24" s="82"/>
      <c r="H24" s="81"/>
      <c r="I24" s="39"/>
      <c r="J24" s="37"/>
      <c r="K24" s="82"/>
      <c r="L24" s="78"/>
      <c r="M24" s="39"/>
      <c r="N24" s="37"/>
      <c r="O24" s="83"/>
      <c r="P24" s="81"/>
      <c r="Q24" s="39"/>
      <c r="R24" s="37"/>
      <c r="S24" s="82"/>
      <c r="T24" s="126"/>
      <c r="U24" s="39"/>
      <c r="V24" s="39"/>
      <c r="W24" s="83"/>
      <c r="X24" s="155"/>
      <c r="Y24" s="39"/>
      <c r="Z24" s="155"/>
      <c r="AA24" s="83"/>
      <c r="AB24" s="37"/>
      <c r="AC24" s="39"/>
      <c r="AD24" s="37"/>
      <c r="AE24" s="126"/>
      <c r="AF24" s="78"/>
      <c r="AG24" s="39"/>
      <c r="AH24" s="37"/>
      <c r="AI24" s="82"/>
      <c r="AJ24" s="181"/>
      <c r="AK24" s="182"/>
      <c r="AL24" s="183"/>
      <c r="AM24" s="184"/>
      <c r="AN24" s="78"/>
      <c r="AO24" s="39"/>
      <c r="AP24" s="37"/>
      <c r="AQ24" s="82"/>
    </row>
    <row r="25" spans="1:43" ht="27" customHeight="1">
      <c r="A25" s="37">
        <v>17</v>
      </c>
      <c r="B25" s="136" t="s">
        <v>99</v>
      </c>
      <c r="C25" s="140" t="s">
        <v>105</v>
      </c>
      <c r="D25" s="37"/>
      <c r="E25" s="39"/>
      <c r="F25" s="37"/>
      <c r="G25" s="82"/>
      <c r="H25" s="81"/>
      <c r="I25" s="39"/>
      <c r="J25" s="37"/>
      <c r="K25" s="82"/>
      <c r="L25" s="78"/>
      <c r="M25" s="39"/>
      <c r="N25" s="37"/>
      <c r="O25" s="83"/>
      <c r="P25" s="81"/>
      <c r="Q25" s="39"/>
      <c r="R25" s="37"/>
      <c r="S25" s="82"/>
      <c r="T25" s="126"/>
      <c r="U25" s="39"/>
      <c r="V25" s="39"/>
      <c r="W25" s="83"/>
      <c r="X25" s="155"/>
      <c r="Y25" s="39"/>
      <c r="Z25" s="155"/>
      <c r="AA25" s="83"/>
      <c r="AB25" s="81"/>
      <c r="AC25" s="39"/>
      <c r="AD25" s="37"/>
      <c r="AE25" s="160"/>
      <c r="AF25" s="78"/>
      <c r="AG25" s="39"/>
      <c r="AH25" s="37"/>
      <c r="AI25" s="82"/>
      <c r="AJ25" s="181"/>
      <c r="AK25" s="182"/>
      <c r="AL25" s="183"/>
      <c r="AM25" s="184"/>
      <c r="AN25" s="78"/>
      <c r="AO25" s="39"/>
      <c r="AP25" s="37"/>
      <c r="AQ25" s="82"/>
    </row>
    <row r="26" spans="1:43" ht="27" customHeight="1" thickBot="1">
      <c r="A26" s="37">
        <v>18</v>
      </c>
      <c r="B26" s="137" t="s">
        <v>102</v>
      </c>
      <c r="C26" s="140" t="s">
        <v>131</v>
      </c>
      <c r="D26" s="37"/>
      <c r="E26" s="39"/>
      <c r="F26" s="37"/>
      <c r="G26" s="82"/>
      <c r="H26" s="81"/>
      <c r="I26" s="39"/>
      <c r="J26" s="37"/>
      <c r="K26" s="82"/>
      <c r="L26" s="78"/>
      <c r="M26" s="39"/>
      <c r="N26" s="37"/>
      <c r="O26" s="83"/>
      <c r="P26" s="81"/>
      <c r="Q26" s="39"/>
      <c r="R26" s="37"/>
      <c r="S26" s="82"/>
      <c r="T26" s="126"/>
      <c r="U26" s="39"/>
      <c r="V26" s="39"/>
      <c r="W26" s="83"/>
      <c r="X26" s="155"/>
      <c r="Y26" s="39"/>
      <c r="Z26" s="155"/>
      <c r="AA26" s="83"/>
      <c r="AB26" s="165"/>
      <c r="AC26" s="168"/>
      <c r="AD26" s="170"/>
      <c r="AE26" s="171"/>
      <c r="AF26" s="78"/>
      <c r="AG26" s="39"/>
      <c r="AH26" s="37"/>
      <c r="AI26" s="82"/>
      <c r="AJ26" s="181"/>
      <c r="AK26" s="182"/>
      <c r="AL26" s="183"/>
      <c r="AM26" s="184"/>
      <c r="AN26" s="78"/>
      <c r="AO26" s="39"/>
      <c r="AP26" s="37"/>
      <c r="AQ26" s="82"/>
    </row>
    <row r="27" spans="1:43" ht="41.25" customHeight="1" thickBot="1">
      <c r="A27" s="248" t="s">
        <v>1</v>
      </c>
      <c r="B27" s="249"/>
      <c r="C27" s="100"/>
      <c r="D27" s="103"/>
      <c r="E27" s="104"/>
      <c r="F27" s="101"/>
      <c r="G27" s="105"/>
      <c r="H27" s="103"/>
      <c r="I27" s="101"/>
      <c r="J27" s="101"/>
      <c r="K27" s="105"/>
      <c r="L27" s="106"/>
      <c r="M27" s="101"/>
      <c r="N27" s="101"/>
      <c r="O27" s="107"/>
      <c r="P27" s="103"/>
      <c r="Q27" s="101"/>
      <c r="R27" s="101"/>
      <c r="S27" s="105"/>
      <c r="T27" s="102"/>
      <c r="U27" s="101"/>
      <c r="V27" s="101"/>
      <c r="W27" s="107"/>
      <c r="X27" s="103"/>
      <c r="Y27" s="101"/>
      <c r="Z27" s="101"/>
      <c r="AA27" s="105"/>
      <c r="AB27" s="106"/>
      <c r="AC27" s="101"/>
      <c r="AD27" s="101"/>
      <c r="AE27" s="107"/>
      <c r="AF27" s="106"/>
      <c r="AG27" s="101"/>
      <c r="AH27" s="104"/>
      <c r="AI27" s="105"/>
      <c r="AJ27" s="103"/>
      <c r="AK27" s="101"/>
      <c r="AL27" s="101"/>
      <c r="AM27" s="105"/>
      <c r="AN27" s="103"/>
      <c r="AO27" s="101"/>
      <c r="AP27" s="101"/>
      <c r="AQ27" s="105"/>
    </row>
    <row r="28" spans="1:43" s="44" customFormat="1" ht="15.75" customHeight="1">
      <c r="A28" s="41"/>
      <c r="B28" s="42"/>
      <c r="C28" s="42"/>
      <c r="D28" s="41"/>
      <c r="E28" s="41"/>
      <c r="F28" s="41"/>
      <c r="G28" s="41"/>
      <c r="H28" s="41"/>
      <c r="I28" s="41"/>
      <c r="J28" s="41"/>
      <c r="K28" s="41"/>
      <c r="L28" s="43"/>
      <c r="M28" s="43"/>
      <c r="N28" s="43"/>
      <c r="O28" s="43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</row>
    <row r="29" spans="1:43" ht="12.75" customHeight="1">
      <c r="A29" s="250" t="s">
        <v>192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</row>
    <row r="30" spans="1:43" ht="12.75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9"/>
      <c r="M30" s="139"/>
      <c r="N30" s="139"/>
      <c r="O30" s="139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</row>
  </sheetData>
  <sheetProtection/>
  <mergeCells count="46">
    <mergeCell ref="AJ5:AM5"/>
    <mergeCell ref="AJ6:AM6"/>
    <mergeCell ref="AJ7:AM7"/>
    <mergeCell ref="X7:AA7"/>
    <mergeCell ref="AB7:AE7"/>
    <mergeCell ref="AF7:AI7"/>
    <mergeCell ref="AN7:AQ7"/>
    <mergeCell ref="A27:B27"/>
    <mergeCell ref="A29:AQ29"/>
    <mergeCell ref="A1:AQ2"/>
    <mergeCell ref="A3:A8"/>
    <mergeCell ref="B3:B8"/>
    <mergeCell ref="D3:AQ3"/>
    <mergeCell ref="C4:C8"/>
    <mergeCell ref="D7:G7"/>
    <mergeCell ref="H7:K7"/>
    <mergeCell ref="L7:O7"/>
    <mergeCell ref="P7:S7"/>
    <mergeCell ref="T7:W7"/>
    <mergeCell ref="AN6:AQ6"/>
    <mergeCell ref="D6:G6"/>
    <mergeCell ref="D4:G4"/>
    <mergeCell ref="X5:AA5"/>
    <mergeCell ref="AB5:AE5"/>
    <mergeCell ref="P5:S5"/>
    <mergeCell ref="AF5:AI5"/>
    <mergeCell ref="L4:O4"/>
    <mergeCell ref="X6:AA6"/>
    <mergeCell ref="AB6:AE6"/>
    <mergeCell ref="AF6:AI6"/>
    <mergeCell ref="H5:K5"/>
    <mergeCell ref="L6:O6"/>
    <mergeCell ref="P6:S6"/>
    <mergeCell ref="T5:W5"/>
    <mergeCell ref="T6:W6"/>
    <mergeCell ref="H6:K6"/>
    <mergeCell ref="AN4:AQ4"/>
    <mergeCell ref="AN5:AQ5"/>
    <mergeCell ref="D5:G5"/>
    <mergeCell ref="L5:O5"/>
    <mergeCell ref="X4:AA4"/>
    <mergeCell ref="AB4:AE4"/>
    <mergeCell ref="AF4:AI4"/>
    <mergeCell ref="H4:K4"/>
    <mergeCell ref="P4:S4"/>
    <mergeCell ref="AJ4:AM4"/>
  </mergeCells>
  <printOptions horizontalCentered="1"/>
  <pageMargins left="0" right="0" top="0.3937007874015748" bottom="0.1968503937007874" header="0" footer="0"/>
  <pageSetup horizontalDpi="300" verticalDpi="300" orientation="landscape" paperSize="9" scale="61" r:id="rId2"/>
  <colBreaks count="1" manualBreakCount="1">
    <brk id="43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4.00390625" style="0" customWidth="1"/>
    <col min="2" max="2" width="63.00390625" style="0" customWidth="1"/>
    <col min="3" max="3" width="21.57421875" style="0" customWidth="1"/>
    <col min="4" max="4" width="14.57421875" style="0" customWidth="1"/>
    <col min="5" max="5" width="13.57421875" style="0" customWidth="1"/>
    <col min="6" max="6" width="22.140625" style="0" customWidth="1"/>
    <col min="7" max="7" width="32.8515625" style="0" customWidth="1"/>
  </cols>
  <sheetData>
    <row r="1" spans="1:7" ht="15" customHeight="1">
      <c r="A1" s="257" t="s">
        <v>27</v>
      </c>
      <c r="B1" s="258"/>
      <c r="C1" s="14" t="s">
        <v>81</v>
      </c>
      <c r="D1" s="50"/>
      <c r="E1" s="50"/>
      <c r="F1" s="50"/>
      <c r="G1" s="50"/>
    </row>
    <row r="2" spans="1:7" ht="15" customHeight="1">
      <c r="A2" s="257" t="s">
        <v>28</v>
      </c>
      <c r="B2" s="258"/>
      <c r="C2" s="14" t="s">
        <v>135</v>
      </c>
      <c r="D2" s="50"/>
      <c r="E2" s="50"/>
      <c r="F2" s="50"/>
      <c r="G2" s="50"/>
    </row>
    <row r="3" spans="1:7" ht="15" customHeight="1">
      <c r="A3" s="257" t="s">
        <v>29</v>
      </c>
      <c r="B3" s="258"/>
      <c r="C3" s="14">
        <v>1</v>
      </c>
      <c r="D3" s="50"/>
      <c r="E3" s="50"/>
      <c r="F3" s="50"/>
      <c r="G3" s="50"/>
    </row>
    <row r="4" spans="1:7" ht="15" customHeight="1">
      <c r="A4" s="257" t="s">
        <v>23</v>
      </c>
      <c r="B4" s="258"/>
      <c r="C4" s="14">
        <v>1</v>
      </c>
      <c r="D4" s="50"/>
      <c r="E4" s="50"/>
      <c r="F4" s="50"/>
      <c r="G4" s="50"/>
    </row>
    <row r="5" spans="1:7" ht="15" customHeight="1">
      <c r="A5" s="257" t="s">
        <v>7</v>
      </c>
      <c r="B5" s="258"/>
      <c r="C5" s="14">
        <v>1</v>
      </c>
      <c r="D5" s="50"/>
      <c r="E5" s="50"/>
      <c r="F5" s="50"/>
      <c r="G5" s="50"/>
    </row>
    <row r="6" spans="1:7" ht="15" customHeight="1">
      <c r="A6" s="257" t="s">
        <v>36</v>
      </c>
      <c r="B6" s="258"/>
      <c r="C6" s="14" t="s">
        <v>47</v>
      </c>
      <c r="D6" s="50"/>
      <c r="E6" s="50"/>
      <c r="F6" s="50"/>
      <c r="G6" s="50"/>
    </row>
    <row r="7" spans="1:7" ht="32.25" customHeight="1">
      <c r="A7" s="34" t="s">
        <v>0</v>
      </c>
      <c r="B7" s="34" t="s">
        <v>30</v>
      </c>
      <c r="C7" s="34" t="s">
        <v>31</v>
      </c>
      <c r="D7" s="34" t="s">
        <v>32</v>
      </c>
      <c r="E7" s="34" t="s">
        <v>45</v>
      </c>
      <c r="F7" s="34" t="s">
        <v>46</v>
      </c>
      <c r="G7" s="34" t="s">
        <v>67</v>
      </c>
    </row>
    <row r="8" spans="1:7" ht="15" customHeight="1">
      <c r="A8" s="34">
        <v>1</v>
      </c>
      <c r="B8" s="14" t="str">
        <f>ЖН!D5</f>
        <v>Аналитик кимё ва физколоид кимё</v>
      </c>
      <c r="C8" s="14">
        <v>96</v>
      </c>
      <c r="D8" s="14"/>
      <c r="E8" s="14">
        <v>13</v>
      </c>
      <c r="F8" s="14" t="s">
        <v>147</v>
      </c>
      <c r="G8" s="70" t="s">
        <v>139</v>
      </c>
    </row>
    <row r="9" spans="1:7" ht="13.5" customHeight="1">
      <c r="A9" s="34">
        <v>2</v>
      </c>
      <c r="B9" s="14" t="str">
        <f>ЖН!H5</f>
        <v>Қуруқлик гидрологияси</v>
      </c>
      <c r="C9" s="14">
        <v>64</v>
      </c>
      <c r="D9" s="14"/>
      <c r="E9" s="14">
        <v>21</v>
      </c>
      <c r="F9" s="14" t="s">
        <v>136</v>
      </c>
      <c r="G9" s="70" t="s">
        <v>141</v>
      </c>
    </row>
    <row r="10" spans="1:7" ht="13.5" customHeight="1">
      <c r="A10" s="34">
        <v>3</v>
      </c>
      <c r="B10" s="14" t="str">
        <f>ЖН!L5</f>
        <v>Тупроқшунослик ва деҳқончилик</v>
      </c>
      <c r="C10" s="14">
        <v>93</v>
      </c>
      <c r="D10" s="14"/>
      <c r="E10" s="14">
        <v>14</v>
      </c>
      <c r="F10" s="14" t="s">
        <v>147</v>
      </c>
      <c r="G10" s="70" t="s">
        <v>82</v>
      </c>
    </row>
    <row r="11" spans="1:7" ht="13.5" customHeight="1">
      <c r="A11" s="34">
        <v>4</v>
      </c>
      <c r="B11" s="14" t="str">
        <f>ЖН!P5</f>
        <v>Хорижий инвестициялар</v>
      </c>
      <c r="C11" s="14">
        <v>62</v>
      </c>
      <c r="D11" s="14"/>
      <c r="E11" s="14">
        <v>11</v>
      </c>
      <c r="F11" s="14" t="s">
        <v>147</v>
      </c>
      <c r="G11" s="70" t="s">
        <v>140</v>
      </c>
    </row>
    <row r="12" spans="1:7" ht="13.5" customHeight="1">
      <c r="A12" s="34">
        <v>5</v>
      </c>
      <c r="B12" s="14" t="s">
        <v>118</v>
      </c>
      <c r="C12" s="14"/>
      <c r="D12" s="14"/>
      <c r="E12" s="14">
        <v>20</v>
      </c>
      <c r="F12" s="14" t="s">
        <v>147</v>
      </c>
      <c r="G12" s="70" t="s">
        <v>82</v>
      </c>
    </row>
    <row r="13" spans="1:7" ht="13.5" customHeight="1">
      <c r="A13" s="34">
        <v>6</v>
      </c>
      <c r="B13" s="14" t="str">
        <f>ЖН!T5</f>
        <v>Фалсафа</v>
      </c>
      <c r="C13" s="14">
        <v>122</v>
      </c>
      <c r="D13" s="14"/>
      <c r="E13" s="14">
        <v>19</v>
      </c>
      <c r="F13" s="14" t="s">
        <v>147</v>
      </c>
      <c r="G13" s="70" t="s">
        <v>83</v>
      </c>
    </row>
    <row r="14" spans="1:7" ht="13.5" customHeight="1">
      <c r="A14" s="34">
        <v>7</v>
      </c>
      <c r="B14" s="14" t="str">
        <f>ЖН!X5</f>
        <v>Атроф муҳит биотехнологияси</v>
      </c>
      <c r="C14" s="14">
        <v>123</v>
      </c>
      <c r="D14" s="14"/>
      <c r="E14" s="14">
        <v>12</v>
      </c>
      <c r="F14" s="14" t="s">
        <v>136</v>
      </c>
      <c r="G14" s="70" t="s">
        <v>144</v>
      </c>
    </row>
    <row r="15" spans="1:7" ht="12.75" customHeight="1">
      <c r="A15" s="34">
        <v>8</v>
      </c>
      <c r="B15" s="14" t="str">
        <f>ЖН!AB5</f>
        <v>Амалий ахборот технологиялари</v>
      </c>
      <c r="C15" s="14">
        <v>124</v>
      </c>
      <c r="D15" s="14"/>
      <c r="E15" s="14">
        <v>15</v>
      </c>
      <c r="F15" s="14" t="s">
        <v>136</v>
      </c>
      <c r="G15" s="70" t="s">
        <v>145</v>
      </c>
    </row>
    <row r="16" spans="1:7" ht="15.75">
      <c r="A16" s="34">
        <v>9</v>
      </c>
      <c r="B16" s="14">
        <f>ЖН!AN5</f>
        <v>0</v>
      </c>
      <c r="C16" s="14">
        <v>190</v>
      </c>
      <c r="D16" s="14"/>
      <c r="E16" s="14">
        <v>21</v>
      </c>
      <c r="F16" s="14" t="s">
        <v>148</v>
      </c>
      <c r="G16" s="70" t="s">
        <v>143</v>
      </c>
    </row>
    <row r="17" spans="1:7" ht="15.75">
      <c r="A17" s="34">
        <v>11</v>
      </c>
      <c r="B17" s="14" t="s">
        <v>119</v>
      </c>
      <c r="C17" s="14"/>
      <c r="D17" s="14"/>
      <c r="E17" s="14">
        <v>23</v>
      </c>
      <c r="F17" s="14" t="s">
        <v>147</v>
      </c>
      <c r="G17" s="70" t="s">
        <v>142</v>
      </c>
    </row>
    <row r="18" spans="1:7" s="45" customFormat="1" ht="15.75">
      <c r="A18" s="38"/>
      <c r="B18" s="38"/>
      <c r="C18" s="38"/>
      <c r="D18" s="38"/>
      <c r="E18" s="38"/>
      <c r="F18" s="38"/>
      <c r="G18" s="71"/>
    </row>
    <row r="19" spans="1:7" ht="31.5">
      <c r="A19" s="50"/>
      <c r="B19" s="34" t="s">
        <v>50</v>
      </c>
      <c r="C19" s="34" t="s">
        <v>51</v>
      </c>
      <c r="D19" s="51"/>
      <c r="E19" s="51"/>
      <c r="F19" s="52" t="s">
        <v>52</v>
      </c>
      <c r="G19" s="14" t="s">
        <v>68</v>
      </c>
    </row>
    <row r="20" spans="1:7" ht="15.75">
      <c r="A20" s="50"/>
      <c r="B20" s="14" t="s">
        <v>133</v>
      </c>
      <c r="C20" s="14" t="s">
        <v>134</v>
      </c>
      <c r="D20" s="14"/>
      <c r="E20" s="14"/>
      <c r="F20" s="14" t="s">
        <v>146</v>
      </c>
      <c r="G20" s="35">
        <v>20</v>
      </c>
    </row>
    <row r="21" spans="1:7" ht="15.75">
      <c r="A21" s="50"/>
      <c r="B21" s="50"/>
      <c r="C21" s="50"/>
      <c r="D21" s="50"/>
      <c r="E21" s="50"/>
      <c r="F21" s="50"/>
      <c r="G21" s="50"/>
    </row>
    <row r="22" spans="1:7" ht="15.75">
      <c r="A22" s="50"/>
      <c r="B22" s="50"/>
      <c r="C22" s="50"/>
      <c r="D22" s="50"/>
      <c r="E22" s="50"/>
      <c r="F22" s="50"/>
      <c r="G22" s="50"/>
    </row>
    <row r="23" spans="1:7" ht="15.75">
      <c r="A23" s="50"/>
      <c r="B23" s="50"/>
      <c r="C23" s="50">
        <f>248/8</f>
        <v>31</v>
      </c>
      <c r="D23" s="50"/>
      <c r="E23" s="14" t="s">
        <v>42</v>
      </c>
      <c r="F23" s="14" t="s">
        <v>44</v>
      </c>
      <c r="G23" s="50"/>
    </row>
    <row r="24" spans="1:7" ht="12.75">
      <c r="A24" s="49"/>
      <c r="B24" s="49"/>
      <c r="C24" s="49">
        <f>C23*4</f>
        <v>124</v>
      </c>
      <c r="D24" s="49"/>
      <c r="E24" s="49"/>
      <c r="F24" s="49"/>
      <c r="G24" s="49"/>
    </row>
    <row r="25" spans="1:7" ht="12.75">
      <c r="A25" s="49"/>
      <c r="B25" s="49"/>
      <c r="C25" s="49"/>
      <c r="D25" s="49"/>
      <c r="E25" s="49"/>
      <c r="F25" s="49"/>
      <c r="G25" s="49"/>
    </row>
    <row r="26" spans="1:7" ht="12.75">
      <c r="A26" s="49"/>
      <c r="B26" s="49"/>
      <c r="C26" s="49"/>
      <c r="D26" s="49"/>
      <c r="E26" s="49"/>
      <c r="F26" s="49"/>
      <c r="G26" s="49"/>
    </row>
    <row r="27" spans="1:7" ht="12.75">
      <c r="A27" s="49"/>
      <c r="B27" s="49"/>
      <c r="C27" s="49"/>
      <c r="D27" s="49"/>
      <c r="E27" s="49"/>
      <c r="F27" s="49"/>
      <c r="G27" s="49"/>
    </row>
  </sheetData>
  <sheetProtection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view="pageLayout" zoomScaleSheetLayoutView="100" workbookViewId="0" topLeftCell="A7">
      <selection activeCell="N30" sqref="N30"/>
    </sheetView>
  </sheetViews>
  <sheetFormatPr defaultColWidth="9.140625" defaultRowHeight="12.75"/>
  <cols>
    <col min="1" max="1" width="4.57421875" style="5" customWidth="1"/>
    <col min="2" max="2" width="5.421875" style="5" customWidth="1"/>
    <col min="3" max="3" width="41.140625" style="5" customWidth="1"/>
    <col min="4" max="4" width="14.00390625" style="5" customWidth="1"/>
    <col min="5" max="6" width="4.7109375" style="5" hidden="1" customWidth="1"/>
    <col min="7" max="7" width="10.140625" style="5" customWidth="1"/>
    <col min="8" max="8" width="4.7109375" style="5" hidden="1" customWidth="1"/>
    <col min="9" max="9" width="4.28125" style="5" hidden="1" customWidth="1"/>
    <col min="10" max="10" width="10.57421875" style="5" customWidth="1"/>
    <col min="11" max="12" width="10.00390625" style="5" customWidth="1"/>
    <col min="13" max="13" width="12.28125" style="5" customWidth="1"/>
    <col min="14" max="14" width="9.57421875" style="5" customWidth="1"/>
    <col min="15" max="15" width="5.8515625" style="5" customWidth="1"/>
    <col min="16" max="16" width="8.57421875" style="5" customWidth="1"/>
    <col min="17" max="17" width="2.421875" style="5" customWidth="1"/>
  </cols>
  <sheetData>
    <row r="1" spans="1:17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282" t="str">
        <f>M!C6</f>
        <v>12-шакл</v>
      </c>
      <c r="P1" s="282"/>
      <c r="Q1" s="282"/>
    </row>
    <row r="2" spans="1:17" ht="15.75" customHeight="1">
      <c r="A2" s="263" t="s">
        <v>158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</row>
    <row r="3" spans="1:17" ht="38.25" customHeight="1">
      <c r="A3" s="264" t="s">
        <v>132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</row>
    <row r="4" spans="1:17" ht="15.75" customHeight="1">
      <c r="A4" s="265" t="s">
        <v>38</v>
      </c>
      <c r="B4" s="265"/>
      <c r="C4" s="265"/>
      <c r="D4" s="265"/>
      <c r="E4" s="265"/>
      <c r="F4" s="265"/>
      <c r="G4" s="265"/>
      <c r="H4" s="265"/>
      <c r="I4" s="265"/>
      <c r="J4" s="18" t="s">
        <v>22</v>
      </c>
      <c r="K4" s="31" t="str">
        <f>M!C1</f>
        <v>17-</v>
      </c>
      <c r="L4" s="31"/>
      <c r="M4" s="19"/>
      <c r="N4" s="19"/>
      <c r="O4" s="19"/>
      <c r="P4" s="19"/>
      <c r="Q4" s="19"/>
    </row>
    <row r="5" spans="1:17" ht="15.75" customHeight="1">
      <c r="A5" s="265" t="s">
        <v>134</v>
      </c>
      <c r="B5" s="265"/>
      <c r="C5" s="265"/>
      <c r="D5" s="265"/>
      <c r="E5" s="265"/>
      <c r="F5" s="265"/>
      <c r="G5" s="265"/>
      <c r="H5" s="265"/>
      <c r="I5" s="57"/>
      <c r="J5" s="57" t="s">
        <v>135</v>
      </c>
      <c r="K5" s="56" t="s">
        <v>24</v>
      </c>
      <c r="N5" s="56"/>
      <c r="O5" s="56"/>
      <c r="P5" s="56"/>
      <c r="Q5" s="56"/>
    </row>
    <row r="6" spans="1:17" ht="15.75" customHeight="1">
      <c r="A6" s="263" t="s">
        <v>133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</row>
    <row r="7" spans="1:17" ht="15.75" customHeight="1">
      <c r="A7" s="18"/>
      <c r="B7" s="18"/>
      <c r="C7" s="62">
        <f>M!C3</f>
        <v>1</v>
      </c>
      <c r="D7" s="55" t="s">
        <v>6</v>
      </c>
      <c r="E7" s="266"/>
      <c r="F7" s="266"/>
      <c r="G7" s="30">
        <v>7</v>
      </c>
      <c r="H7" s="266"/>
      <c r="I7" s="266"/>
      <c r="J7" s="55" t="s">
        <v>23</v>
      </c>
      <c r="K7" s="30">
        <v>2</v>
      </c>
      <c r="L7" s="20" t="s">
        <v>7</v>
      </c>
      <c r="M7" s="20"/>
      <c r="N7" s="20"/>
      <c r="O7" s="20"/>
      <c r="P7" s="20"/>
      <c r="Q7" s="20"/>
    </row>
    <row r="8" spans="1:17" ht="15.75" customHeight="1">
      <c r="A8" s="268" t="s">
        <v>39</v>
      </c>
      <c r="B8" s="268"/>
      <c r="C8" s="58" t="str">
        <f>ЖН!D5</f>
        <v>Аналитик кимё ва физколоид кимё</v>
      </c>
      <c r="D8" s="53" t="s">
        <v>49</v>
      </c>
      <c r="E8" s="53"/>
      <c r="F8" s="53"/>
      <c r="G8" s="287" t="str">
        <f>ЖН!D6</f>
        <v>Абдурахимов Х</v>
      </c>
      <c r="H8" s="287"/>
      <c r="I8" s="287"/>
      <c r="J8" s="287"/>
      <c r="K8" s="66"/>
      <c r="L8" s="46" t="s">
        <v>48</v>
      </c>
      <c r="M8" s="46"/>
      <c r="N8" s="46" t="str">
        <f>ЖН!D7</f>
        <v>Абдурахимов Х</v>
      </c>
      <c r="O8" s="66"/>
      <c r="P8" s="66"/>
      <c r="Q8" s="66"/>
    </row>
    <row r="9" spans="1:17" ht="18.75" customHeight="1">
      <c r="A9" s="21" t="s">
        <v>25</v>
      </c>
      <c r="B9" s="21"/>
      <c r="C9" s="272" t="s">
        <v>26</v>
      </c>
      <c r="D9" s="272"/>
      <c r="E9" s="272"/>
      <c r="F9" s="272"/>
      <c r="G9" s="32">
        <v>183</v>
      </c>
      <c r="H9" s="279" t="s">
        <v>43</v>
      </c>
      <c r="I9" s="279"/>
      <c r="J9" s="279"/>
      <c r="K9" s="279"/>
      <c r="L9" s="32">
        <v>13</v>
      </c>
      <c r="M9" s="280" t="s">
        <v>136</v>
      </c>
      <c r="N9" s="280"/>
      <c r="O9" s="280"/>
      <c r="P9" s="278"/>
      <c r="Q9" s="278"/>
    </row>
    <row r="10" spans="1:17" ht="12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24" customHeight="1" thickBot="1">
      <c r="A11" s="269" t="s">
        <v>0</v>
      </c>
      <c r="B11" s="270" t="s">
        <v>40</v>
      </c>
      <c r="C11" s="270"/>
      <c r="D11" s="271" t="s">
        <v>60</v>
      </c>
      <c r="E11" s="270" t="s">
        <v>9</v>
      </c>
      <c r="F11" s="270"/>
      <c r="G11" s="270"/>
      <c r="H11" s="270"/>
      <c r="I11" s="270"/>
      <c r="J11" s="270"/>
      <c r="K11" s="270"/>
      <c r="L11" s="267" t="s">
        <v>10</v>
      </c>
      <c r="M11" s="267" t="s">
        <v>61</v>
      </c>
      <c r="N11" s="267" t="s">
        <v>12</v>
      </c>
      <c r="O11" s="270" t="s">
        <v>13</v>
      </c>
      <c r="P11" s="270"/>
      <c r="Q11" s="270"/>
    </row>
    <row r="12" spans="1:17" ht="88.5" customHeight="1" thickBot="1">
      <c r="A12" s="269"/>
      <c r="B12" s="270"/>
      <c r="C12" s="270"/>
      <c r="D12" s="271"/>
      <c r="E12" s="109" t="s">
        <v>53</v>
      </c>
      <c r="F12" s="109" t="s">
        <v>54</v>
      </c>
      <c r="G12" s="109" t="s">
        <v>58</v>
      </c>
      <c r="H12" s="109" t="s">
        <v>55</v>
      </c>
      <c r="I12" s="109" t="s">
        <v>57</v>
      </c>
      <c r="J12" s="109" t="s">
        <v>56</v>
      </c>
      <c r="K12" s="109" t="s">
        <v>59</v>
      </c>
      <c r="L12" s="267"/>
      <c r="M12" s="267"/>
      <c r="N12" s="267"/>
      <c r="O12" s="270"/>
      <c r="P12" s="270"/>
      <c r="Q12" s="270"/>
    </row>
    <row r="13" spans="1:17" s="6" customFormat="1" ht="27.75" customHeight="1" thickBot="1">
      <c r="A13" s="110">
        <v>1</v>
      </c>
      <c r="B13" s="273" t="s">
        <v>100</v>
      </c>
      <c r="C13" s="274" t="s">
        <v>127</v>
      </c>
      <c r="D13" s="111" t="str">
        <f>ЖН!C9</f>
        <v>В-17-042</v>
      </c>
      <c r="E13" s="112">
        <f>ЖН!D9+ЖН!E9</f>
        <v>9</v>
      </c>
      <c r="F13" s="112">
        <f>ЖН!F9+ЖН!G9</f>
        <v>11</v>
      </c>
      <c r="G13" s="110">
        <f>ЖН!D9+ЖН!E9+ЖН!F9+ЖН!G9</f>
        <v>20</v>
      </c>
      <c r="H13" s="110"/>
      <c r="I13" s="110"/>
      <c r="J13" s="110">
        <f>ОН!D9+ОН!E9+ОН!F9+ОН!G9</f>
        <v>0</v>
      </c>
      <c r="K13" s="110">
        <f>G13+J13</f>
        <v>20</v>
      </c>
      <c r="L13" s="113"/>
      <c r="M13" s="113"/>
      <c r="N13" s="113"/>
      <c r="O13" s="275"/>
      <c r="P13" s="276"/>
      <c r="Q13" s="277"/>
    </row>
    <row r="14" spans="1:17" s="6" customFormat="1" ht="27.75" customHeight="1" thickBot="1">
      <c r="A14" s="110">
        <v>2</v>
      </c>
      <c r="B14" s="273" t="s">
        <v>84</v>
      </c>
      <c r="C14" s="274" t="s">
        <v>128</v>
      </c>
      <c r="D14" s="111" t="str">
        <f>ЖН!C10</f>
        <v>В-17-057</v>
      </c>
      <c r="E14" s="112">
        <f>ЖН!D10+ЖН!E10</f>
        <v>10</v>
      </c>
      <c r="F14" s="112">
        <f>ЖН!F10+ЖН!G10</f>
        <v>12</v>
      </c>
      <c r="G14" s="110">
        <f>ЖН!D10+ЖН!E10+ЖН!F10+ЖН!G10</f>
        <v>22</v>
      </c>
      <c r="H14" s="110"/>
      <c r="I14" s="110"/>
      <c r="J14" s="110">
        <f>ОН!D10+ОН!E10+ОН!F10+ОН!G10</f>
        <v>0</v>
      </c>
      <c r="K14" s="110">
        <f aca="true" t="shared" si="0" ref="K14:K30">G14+J14</f>
        <v>22</v>
      </c>
      <c r="L14" s="113"/>
      <c r="M14" s="113"/>
      <c r="N14" s="113"/>
      <c r="O14" s="275"/>
      <c r="P14" s="276"/>
      <c r="Q14" s="277"/>
    </row>
    <row r="15" spans="1:17" s="6" customFormat="1" ht="27.75" customHeight="1" thickBot="1">
      <c r="A15" s="110">
        <v>3</v>
      </c>
      <c r="B15" s="273" t="s">
        <v>85</v>
      </c>
      <c r="C15" s="274" t="s">
        <v>129</v>
      </c>
      <c r="D15" s="111" t="str">
        <f>ЖН!C11</f>
        <v>В-17-058</v>
      </c>
      <c r="E15" s="112">
        <f>ЖН!D11+ЖН!E11</f>
        <v>10</v>
      </c>
      <c r="F15" s="112">
        <f>ЖН!F11+ЖН!G11</f>
        <v>12</v>
      </c>
      <c r="G15" s="110">
        <f>ЖН!D11+ЖН!E11+ЖН!F11+ЖН!G11</f>
        <v>22</v>
      </c>
      <c r="H15" s="110"/>
      <c r="I15" s="110"/>
      <c r="J15" s="110">
        <f>ОН!D11+ОН!E11+ОН!F11+ОН!G11</f>
        <v>0</v>
      </c>
      <c r="K15" s="110">
        <f t="shared" si="0"/>
        <v>22</v>
      </c>
      <c r="L15" s="113"/>
      <c r="M15" s="113"/>
      <c r="N15" s="113"/>
      <c r="O15" s="281"/>
      <c r="P15" s="281"/>
      <c r="Q15" s="281"/>
    </row>
    <row r="16" spans="1:17" s="6" customFormat="1" ht="27.75" customHeight="1" thickBot="1">
      <c r="A16" s="110">
        <v>4</v>
      </c>
      <c r="B16" s="273" t="s">
        <v>86</v>
      </c>
      <c r="C16" s="274" t="s">
        <v>130</v>
      </c>
      <c r="D16" s="111" t="str">
        <f>ЖН!C12</f>
        <v>В-17-059</v>
      </c>
      <c r="E16" s="112">
        <f>ЖН!D12+ЖН!E12</f>
        <v>9</v>
      </c>
      <c r="F16" s="112">
        <f>ЖН!F12+ЖН!G12</f>
        <v>12</v>
      </c>
      <c r="G16" s="110">
        <f>ЖН!D12+ЖН!E12+ЖН!F12+ЖН!G12</f>
        <v>21</v>
      </c>
      <c r="H16" s="110"/>
      <c r="I16" s="110"/>
      <c r="J16" s="110">
        <f>ОН!D12+ОН!E12+ОН!F12+ОН!G12</f>
        <v>0</v>
      </c>
      <c r="K16" s="110">
        <f t="shared" si="0"/>
        <v>21</v>
      </c>
      <c r="L16" s="113"/>
      <c r="M16" s="113"/>
      <c r="N16" s="113"/>
      <c r="O16" s="281"/>
      <c r="P16" s="281"/>
      <c r="Q16" s="281"/>
    </row>
    <row r="17" spans="1:17" s="6" customFormat="1" ht="27.75" customHeight="1" thickBot="1">
      <c r="A17" s="110">
        <v>5</v>
      </c>
      <c r="B17" s="273" t="s">
        <v>87</v>
      </c>
      <c r="C17" s="274" t="s">
        <v>107</v>
      </c>
      <c r="D17" s="111" t="str">
        <f>ЖН!C13</f>
        <v>В-17-060</v>
      </c>
      <c r="E17" s="112">
        <f>ЖН!D13+ЖН!E13</f>
        <v>9</v>
      </c>
      <c r="F17" s="112">
        <f>ЖН!F13+ЖН!G13</f>
        <v>12</v>
      </c>
      <c r="G17" s="110">
        <f>ЖН!D13+ЖН!E13+ЖН!F13+ЖН!G13</f>
        <v>21</v>
      </c>
      <c r="H17" s="110"/>
      <c r="I17" s="110"/>
      <c r="J17" s="110">
        <f>ОН!D13+ОН!E13+ОН!F13+ОН!G13</f>
        <v>0</v>
      </c>
      <c r="K17" s="110">
        <f t="shared" si="0"/>
        <v>21</v>
      </c>
      <c r="L17" s="113"/>
      <c r="M17" s="113"/>
      <c r="N17" s="113"/>
      <c r="O17" s="281"/>
      <c r="P17" s="281"/>
      <c r="Q17" s="281"/>
    </row>
    <row r="18" spans="1:17" s="6" customFormat="1" ht="27.75" customHeight="1" thickBot="1">
      <c r="A18" s="110">
        <v>6</v>
      </c>
      <c r="B18" s="273" t="s">
        <v>88</v>
      </c>
      <c r="C18" s="274" t="s">
        <v>114</v>
      </c>
      <c r="D18" s="111" t="str">
        <f>ЖН!C14</f>
        <v>В-17-061</v>
      </c>
      <c r="E18" s="112">
        <f>ЖН!D14+ЖН!E14</f>
        <v>9</v>
      </c>
      <c r="F18" s="112">
        <f>ЖН!F14+ЖН!G14</f>
        <v>10</v>
      </c>
      <c r="G18" s="110">
        <f>ЖН!D14+ЖН!E14+ЖН!F14+ЖН!G14</f>
        <v>19</v>
      </c>
      <c r="H18" s="110"/>
      <c r="I18" s="110"/>
      <c r="J18" s="110">
        <f>ОН!D14+ОН!E14+ОН!F14+ОН!G14</f>
        <v>0</v>
      </c>
      <c r="K18" s="110">
        <f t="shared" si="0"/>
        <v>19</v>
      </c>
      <c r="L18" s="113" t="s">
        <v>159</v>
      </c>
      <c r="M18" s="113">
        <v>28</v>
      </c>
      <c r="N18" s="113" t="s">
        <v>159</v>
      </c>
      <c r="O18" s="281"/>
      <c r="P18" s="281"/>
      <c r="Q18" s="281"/>
    </row>
    <row r="19" spans="1:17" s="6" customFormat="1" ht="27.75" customHeight="1" thickBot="1">
      <c r="A19" s="110">
        <v>7</v>
      </c>
      <c r="B19" s="273" t="s">
        <v>89</v>
      </c>
      <c r="C19" s="274" t="s">
        <v>104</v>
      </c>
      <c r="D19" s="111" t="str">
        <f>ЖН!C15</f>
        <v>В-17-062</v>
      </c>
      <c r="E19" s="112">
        <f>ЖН!D15+ЖН!E15</f>
        <v>12</v>
      </c>
      <c r="F19" s="112">
        <f>ЖН!F15+ЖН!G15</f>
        <v>14</v>
      </c>
      <c r="G19" s="110">
        <f>ЖН!D15+ЖН!E15+ЖН!F15+ЖН!G15</f>
        <v>26</v>
      </c>
      <c r="H19" s="110"/>
      <c r="I19" s="110"/>
      <c r="J19" s="110">
        <f>ОН!D15+ОН!E15+ОН!F15+ОН!G15</f>
        <v>0</v>
      </c>
      <c r="K19" s="110">
        <f t="shared" si="0"/>
        <v>26</v>
      </c>
      <c r="L19" s="113"/>
      <c r="M19" s="113"/>
      <c r="N19" s="113"/>
      <c r="O19" s="281"/>
      <c r="P19" s="281"/>
      <c r="Q19" s="281"/>
    </row>
    <row r="20" spans="1:17" s="6" customFormat="1" ht="27.75" customHeight="1" thickBot="1">
      <c r="A20" s="110">
        <v>8</v>
      </c>
      <c r="B20" s="273" t="s">
        <v>90</v>
      </c>
      <c r="C20" s="274" t="s">
        <v>113</v>
      </c>
      <c r="D20" s="111" t="str">
        <f>ЖН!C16</f>
        <v>В-17-063</v>
      </c>
      <c r="E20" s="112">
        <f>ЖН!D16+ЖН!E16</f>
        <v>9</v>
      </c>
      <c r="F20" s="112">
        <f>ЖН!F16+ЖН!G16</f>
        <v>10</v>
      </c>
      <c r="G20" s="110">
        <f>ЖН!D16+ЖН!E16+ЖН!F16+ЖН!G16</f>
        <v>19</v>
      </c>
      <c r="H20" s="110"/>
      <c r="I20" s="110"/>
      <c r="J20" s="110">
        <f>ОН!D16+ОН!E16+ОН!F16+ОН!G16</f>
        <v>0</v>
      </c>
      <c r="K20" s="110">
        <f t="shared" si="0"/>
        <v>19</v>
      </c>
      <c r="L20" s="113"/>
      <c r="M20" s="113"/>
      <c r="N20" s="113"/>
      <c r="O20" s="281"/>
      <c r="P20" s="281"/>
      <c r="Q20" s="281"/>
    </row>
    <row r="21" spans="1:17" s="6" customFormat="1" ht="27.75" customHeight="1" thickBot="1">
      <c r="A21" s="110">
        <v>9</v>
      </c>
      <c r="B21" s="273" t="s">
        <v>91</v>
      </c>
      <c r="C21" s="274" t="s">
        <v>106</v>
      </c>
      <c r="D21" s="111" t="s">
        <v>106</v>
      </c>
      <c r="E21" s="112" t="e">
        <f>ЖН!#REF!+ЖН!#REF!</f>
        <v>#REF!</v>
      </c>
      <c r="F21" s="112" t="e">
        <f>ЖН!#REF!+ЖН!#REF!</f>
        <v>#REF!</v>
      </c>
      <c r="G21" s="110">
        <f>ЖН!D17+ЖН!E17+ЖН!F17+ЖН!G17</f>
        <v>13</v>
      </c>
      <c r="H21" s="110"/>
      <c r="I21" s="110"/>
      <c r="J21" s="110">
        <f>ОН!D17+ОН!E17+ОН!F17+ОН!G17</f>
        <v>0</v>
      </c>
      <c r="K21" s="110">
        <f t="shared" si="0"/>
        <v>13</v>
      </c>
      <c r="L21" s="113" t="s">
        <v>159</v>
      </c>
      <c r="M21" s="113">
        <v>26</v>
      </c>
      <c r="N21" s="113" t="s">
        <v>159</v>
      </c>
      <c r="O21" s="281"/>
      <c r="P21" s="281"/>
      <c r="Q21" s="281"/>
    </row>
    <row r="22" spans="1:17" s="6" customFormat="1" ht="27.75" customHeight="1" thickBot="1">
      <c r="A22" s="110">
        <v>10</v>
      </c>
      <c r="B22" s="273" t="s">
        <v>92</v>
      </c>
      <c r="C22" s="274" t="s">
        <v>112</v>
      </c>
      <c r="D22" s="111" t="str">
        <f>ЖН!C17</f>
        <v>В-17-064</v>
      </c>
      <c r="E22" s="112">
        <f>ЖН!D17+ЖН!E17</f>
        <v>9</v>
      </c>
      <c r="F22" s="112">
        <f>ЖН!F17+ЖН!G17</f>
        <v>4</v>
      </c>
      <c r="G22" s="110">
        <f>ЖН!D18+ЖН!E18+ЖН!F18+ЖН!G18</f>
        <v>20</v>
      </c>
      <c r="H22" s="110"/>
      <c r="I22" s="110"/>
      <c r="J22" s="110">
        <f>ОН!D18+ОН!E18+ОН!F18+ОН!G18</f>
        <v>0</v>
      </c>
      <c r="K22" s="110">
        <f t="shared" si="0"/>
        <v>20</v>
      </c>
      <c r="L22" s="113"/>
      <c r="M22" s="113"/>
      <c r="N22" s="113"/>
      <c r="O22" s="281"/>
      <c r="P22" s="281"/>
      <c r="Q22" s="281"/>
    </row>
    <row r="23" spans="1:17" s="6" customFormat="1" ht="27.75" customHeight="1" thickBot="1">
      <c r="A23" s="110">
        <v>11</v>
      </c>
      <c r="B23" s="273" t="s">
        <v>93</v>
      </c>
      <c r="C23" s="274" t="s">
        <v>115</v>
      </c>
      <c r="D23" s="111" t="str">
        <f>ЖН!C18</f>
        <v>В-17-065</v>
      </c>
      <c r="E23" s="112">
        <f>ЖН!D18+ЖН!E18</f>
        <v>9</v>
      </c>
      <c r="F23" s="112">
        <f>ЖН!F18+ЖН!G18</f>
        <v>11</v>
      </c>
      <c r="G23" s="110">
        <f>ЖН!D19+ЖН!E19+ЖН!F19+ЖН!G19</f>
        <v>18</v>
      </c>
      <c r="H23" s="110"/>
      <c r="I23" s="110"/>
      <c r="J23" s="110">
        <f>ОН!D19+ОН!E19+ОН!F19+ОН!G19</f>
        <v>0</v>
      </c>
      <c r="K23" s="110">
        <f t="shared" si="0"/>
        <v>18</v>
      </c>
      <c r="L23" s="113" t="s">
        <v>159</v>
      </c>
      <c r="M23" s="113">
        <v>28</v>
      </c>
      <c r="N23" s="113" t="s">
        <v>159</v>
      </c>
      <c r="O23" s="281"/>
      <c r="P23" s="281"/>
      <c r="Q23" s="281"/>
    </row>
    <row r="24" spans="1:17" s="6" customFormat="1" ht="27.75" customHeight="1" thickBot="1">
      <c r="A24" s="110">
        <v>12</v>
      </c>
      <c r="B24" s="273" t="s">
        <v>94</v>
      </c>
      <c r="C24" s="274" t="s">
        <v>109</v>
      </c>
      <c r="D24" s="111" t="str">
        <f>ЖН!C19</f>
        <v>В-17-066</v>
      </c>
      <c r="E24" s="112">
        <f>ЖН!D19+ЖН!E19</f>
        <v>9</v>
      </c>
      <c r="F24" s="112">
        <f>ЖН!F19+ЖН!G19</f>
        <v>9</v>
      </c>
      <c r="G24" s="110">
        <f>ЖН!D20+ЖН!E20+ЖН!F20+ЖН!G20</f>
        <v>19</v>
      </c>
      <c r="H24" s="110"/>
      <c r="I24" s="110"/>
      <c r="J24" s="110">
        <f>ОН!D20+ОН!E20+ОН!F20+ОН!G20</f>
        <v>0</v>
      </c>
      <c r="K24" s="110">
        <f t="shared" si="0"/>
        <v>19</v>
      </c>
      <c r="L24" s="113" t="s">
        <v>159</v>
      </c>
      <c r="M24" s="113">
        <v>31</v>
      </c>
      <c r="N24" s="113" t="s">
        <v>159</v>
      </c>
      <c r="O24" s="281"/>
      <c r="P24" s="281"/>
      <c r="Q24" s="281"/>
    </row>
    <row r="25" spans="1:17" s="6" customFormat="1" ht="27.75" customHeight="1" thickBot="1">
      <c r="A25" s="110">
        <v>13</v>
      </c>
      <c r="B25" s="273" t="s">
        <v>95</v>
      </c>
      <c r="C25" s="274" t="s">
        <v>111</v>
      </c>
      <c r="D25" s="111" t="str">
        <f>ЖН!C20</f>
        <v>В-17-067</v>
      </c>
      <c r="E25" s="112">
        <f>ЖН!D20+ЖН!E20</f>
        <v>9</v>
      </c>
      <c r="F25" s="112">
        <f>ЖН!F20+ЖН!G20</f>
        <v>10</v>
      </c>
      <c r="G25" s="110">
        <f>ЖН!D21+ЖН!E21+ЖН!F21+ЖН!G21</f>
        <v>22</v>
      </c>
      <c r="H25" s="110"/>
      <c r="I25" s="110"/>
      <c r="J25" s="110">
        <f>ОН!D21+ОН!E21+ОН!F21+ОН!G21</f>
        <v>0</v>
      </c>
      <c r="K25" s="110">
        <f t="shared" si="0"/>
        <v>22</v>
      </c>
      <c r="L25" s="113"/>
      <c r="M25" s="113"/>
      <c r="N25" s="113"/>
      <c r="O25" s="281"/>
      <c r="P25" s="281"/>
      <c r="Q25" s="281"/>
    </row>
    <row r="26" spans="1:17" s="6" customFormat="1" ht="27.75" customHeight="1" thickBot="1">
      <c r="A26" s="110">
        <v>14</v>
      </c>
      <c r="B26" s="273" t="s">
        <v>96</v>
      </c>
      <c r="C26" s="274" t="s">
        <v>108</v>
      </c>
      <c r="D26" s="111" t="str">
        <f>ЖН!C21</f>
        <v>В-17-068</v>
      </c>
      <c r="E26" s="112">
        <f>ЖН!D21+ЖН!E21</f>
        <v>10</v>
      </c>
      <c r="F26" s="112">
        <f>ЖН!F21+ЖН!G21</f>
        <v>12</v>
      </c>
      <c r="G26" s="110">
        <f>ЖН!D22+ЖН!E22+ЖН!F22+ЖН!G22</f>
        <v>24</v>
      </c>
      <c r="H26" s="110"/>
      <c r="I26" s="110"/>
      <c r="J26" s="110">
        <f>ОН!D22+ОН!E22+ОН!F22+ОН!G22</f>
        <v>0</v>
      </c>
      <c r="K26" s="110">
        <f t="shared" si="0"/>
        <v>24</v>
      </c>
      <c r="L26" s="113"/>
      <c r="M26" s="113"/>
      <c r="N26" s="113"/>
      <c r="O26" s="281"/>
      <c r="P26" s="281"/>
      <c r="Q26" s="281"/>
    </row>
    <row r="27" spans="1:17" s="6" customFormat="1" ht="27.75" customHeight="1" thickBot="1">
      <c r="A27" s="110">
        <v>15</v>
      </c>
      <c r="B27" s="273" t="s">
        <v>97</v>
      </c>
      <c r="C27" s="274" t="s">
        <v>110</v>
      </c>
      <c r="D27" s="111" t="str">
        <f>ЖН!C22</f>
        <v>В-17-069</v>
      </c>
      <c r="E27" s="112">
        <f>ЖН!D22+ЖН!E22</f>
        <v>10</v>
      </c>
      <c r="F27" s="112">
        <f>ЖН!F22+ЖН!G22</f>
        <v>14</v>
      </c>
      <c r="G27" s="110">
        <f>ЖН!D23+ЖН!E23+ЖН!F23+ЖН!G23</f>
        <v>24</v>
      </c>
      <c r="H27" s="110"/>
      <c r="I27" s="110"/>
      <c r="J27" s="110">
        <f>ОН!D23+ОН!E23+ОН!F23+ОН!G23</f>
        <v>0</v>
      </c>
      <c r="K27" s="110">
        <f t="shared" si="0"/>
        <v>24</v>
      </c>
      <c r="L27" s="113"/>
      <c r="M27" s="113"/>
      <c r="N27" s="113"/>
      <c r="O27" s="281"/>
      <c r="P27" s="281"/>
      <c r="Q27" s="281"/>
    </row>
    <row r="28" spans="1:17" s="6" customFormat="1" ht="27.75" customHeight="1" thickBot="1">
      <c r="A28" s="110">
        <v>16</v>
      </c>
      <c r="B28" s="273" t="s">
        <v>98</v>
      </c>
      <c r="C28" s="274" t="s">
        <v>103</v>
      </c>
      <c r="D28" s="111" t="str">
        <f>ЖН!C23</f>
        <v>В-17-070</v>
      </c>
      <c r="E28" s="112">
        <f>ЖН!D23+ЖН!E23</f>
        <v>10</v>
      </c>
      <c r="F28" s="112">
        <f>ЖН!F23+ЖН!G23</f>
        <v>14</v>
      </c>
      <c r="G28" s="110">
        <f>ЖН!D24+ЖН!E24+ЖН!F24+ЖН!G24</f>
        <v>21</v>
      </c>
      <c r="H28" s="110"/>
      <c r="I28" s="110"/>
      <c r="J28" s="110">
        <f>ОН!D24+ОН!E24+ОН!F24+ОН!G24</f>
        <v>0</v>
      </c>
      <c r="K28" s="110">
        <f t="shared" si="0"/>
        <v>21</v>
      </c>
      <c r="L28" s="113"/>
      <c r="M28" s="113"/>
      <c r="N28" s="113"/>
      <c r="O28" s="281"/>
      <c r="P28" s="281"/>
      <c r="Q28" s="281"/>
    </row>
    <row r="29" spans="1:17" s="6" customFormat="1" ht="27.75" customHeight="1" thickBot="1">
      <c r="A29" s="110">
        <v>17</v>
      </c>
      <c r="B29" s="273" t="s">
        <v>99</v>
      </c>
      <c r="C29" s="274" t="s">
        <v>105</v>
      </c>
      <c r="D29" s="111" t="str">
        <f>ЖН!C24</f>
        <v>В-17-071</v>
      </c>
      <c r="E29" s="112">
        <f>ЖН!D24+ЖН!E24</f>
        <v>10</v>
      </c>
      <c r="F29" s="112">
        <f>ЖН!F24+ЖН!G24</f>
        <v>11</v>
      </c>
      <c r="G29" s="110">
        <f>ЖН!D25+ЖН!E25+ЖН!F25+ЖН!G25</f>
        <v>24</v>
      </c>
      <c r="H29" s="110"/>
      <c r="I29" s="110"/>
      <c r="J29" s="110">
        <f>ОН!D25+ОН!E25+ОН!F25+ОН!G25</f>
        <v>0</v>
      </c>
      <c r="K29" s="110">
        <f t="shared" si="0"/>
        <v>24</v>
      </c>
      <c r="L29" s="113"/>
      <c r="M29" s="113"/>
      <c r="N29" s="113"/>
      <c r="O29" s="281"/>
      <c r="P29" s="281"/>
      <c r="Q29" s="281"/>
    </row>
    <row r="30" spans="1:17" s="6" customFormat="1" ht="27.75" customHeight="1" thickBot="1">
      <c r="A30" s="110">
        <v>18</v>
      </c>
      <c r="B30" s="273" t="s">
        <v>102</v>
      </c>
      <c r="C30" s="274" t="s">
        <v>131</v>
      </c>
      <c r="D30" s="111" t="s">
        <v>131</v>
      </c>
      <c r="E30" s="112"/>
      <c r="F30" s="112"/>
      <c r="G30" s="110">
        <f>ЖН!D26+ЖН!E26+ЖН!F26+ЖН!G26</f>
        <v>21</v>
      </c>
      <c r="H30" s="110"/>
      <c r="I30" s="110"/>
      <c r="J30" s="110">
        <f>ОН!D26+ОН!E26+ОН!F26+ОН!G26</f>
        <v>0</v>
      </c>
      <c r="K30" s="110">
        <f t="shared" si="0"/>
        <v>21</v>
      </c>
      <c r="L30" s="113" t="s">
        <v>159</v>
      </c>
      <c r="M30" s="113">
        <v>37</v>
      </c>
      <c r="N30" s="113" t="s">
        <v>159</v>
      </c>
      <c r="O30" s="281"/>
      <c r="P30" s="281"/>
      <c r="Q30" s="281"/>
    </row>
    <row r="31" spans="1:17" ht="49.5" customHeight="1" thickBot="1">
      <c r="A31" s="283" t="s">
        <v>14</v>
      </c>
      <c r="B31" s="283"/>
      <c r="C31" s="283"/>
      <c r="D31" s="114"/>
      <c r="E31" s="115"/>
      <c r="F31" s="116"/>
      <c r="G31" s="110"/>
      <c r="H31" s="116"/>
      <c r="I31" s="115"/>
      <c r="J31" s="115"/>
      <c r="K31" s="117"/>
      <c r="L31" s="117"/>
      <c r="M31" s="115"/>
      <c r="N31" s="115"/>
      <c r="O31" s="284"/>
      <c r="P31" s="284"/>
      <c r="Q31" s="284"/>
    </row>
    <row r="32" spans="1:3" ht="26.25" customHeight="1">
      <c r="A32" s="288"/>
      <c r="B32" s="288"/>
      <c r="C32" s="288"/>
    </row>
    <row r="33" spans="1:17" ht="18">
      <c r="A33" s="22"/>
      <c r="B33" s="22"/>
      <c r="C33" s="23" t="s">
        <v>15</v>
      </c>
      <c r="D33" s="47">
        <v>18</v>
      </c>
      <c r="E33" s="59"/>
      <c r="F33" s="59"/>
      <c r="G33" s="25" t="s">
        <v>76</v>
      </c>
      <c r="H33" s="25"/>
      <c r="I33" s="25"/>
      <c r="J33" s="25"/>
      <c r="K33" s="17"/>
      <c r="L33" s="17"/>
      <c r="M33" s="17"/>
      <c r="N33" s="26"/>
      <c r="O33" s="17"/>
      <c r="P33" s="17"/>
      <c r="Q33" s="17"/>
    </row>
    <row r="34" spans="1:17" ht="18">
      <c r="A34" s="22"/>
      <c r="B34" s="22"/>
      <c r="C34" s="23"/>
      <c r="D34" s="60"/>
      <c r="E34" s="25"/>
      <c r="F34" s="25"/>
      <c r="G34" s="25"/>
      <c r="H34" s="25"/>
      <c r="I34" s="17"/>
      <c r="J34" s="17"/>
      <c r="K34" s="25"/>
      <c r="L34" s="25"/>
      <c r="M34" s="17"/>
      <c r="N34" s="26"/>
      <c r="O34" s="17"/>
      <c r="P34" s="17"/>
      <c r="Q34" s="17"/>
    </row>
    <row r="35" spans="1:17" ht="23.25" customHeight="1">
      <c r="A35" s="17"/>
      <c r="B35" s="17"/>
      <c r="C35" s="26"/>
      <c r="D35" s="289" t="s">
        <v>16</v>
      </c>
      <c r="E35" s="289"/>
      <c r="F35" s="289"/>
      <c r="G35" s="289"/>
      <c r="H35" s="25"/>
      <c r="I35" s="24"/>
      <c r="J35" s="24"/>
      <c r="K35" s="290" t="s">
        <v>17</v>
      </c>
      <c r="L35" s="290"/>
      <c r="M35" s="24"/>
      <c r="N35" s="24"/>
      <c r="O35" s="17"/>
      <c r="P35" s="17"/>
      <c r="Q35" s="17"/>
    </row>
    <row r="36" spans="1:17" ht="18">
      <c r="A36" s="291"/>
      <c r="B36" s="291"/>
      <c r="C36" s="291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17" ht="18">
      <c r="A37" s="26" t="s">
        <v>73</v>
      </c>
      <c r="B37" s="26"/>
      <c r="C37" s="26"/>
      <c r="D37" s="259" t="s">
        <v>137</v>
      </c>
      <c r="E37" s="259"/>
      <c r="F37" s="259"/>
      <c r="G37" s="259"/>
      <c r="H37" s="59"/>
      <c r="I37" s="59"/>
      <c r="J37" s="59"/>
      <c r="K37" s="25" t="s">
        <v>18</v>
      </c>
      <c r="L37" s="25"/>
      <c r="M37" s="261"/>
      <c r="N37" s="261"/>
      <c r="O37" s="259" t="s">
        <v>138</v>
      </c>
      <c r="P37" s="260"/>
      <c r="Q37" s="260"/>
    </row>
    <row r="38" spans="1:17" ht="18">
      <c r="A38" s="285" t="s">
        <v>19</v>
      </c>
      <c r="B38" s="285"/>
      <c r="C38" s="27" t="s">
        <v>1</v>
      </c>
      <c r="D38" s="262" t="s">
        <v>20</v>
      </c>
      <c r="E38" s="262"/>
      <c r="F38" s="262"/>
      <c r="G38" s="262"/>
      <c r="H38" s="59"/>
      <c r="I38" s="28"/>
      <c r="J38" s="28"/>
      <c r="K38" s="17"/>
      <c r="L38" s="17"/>
      <c r="M38" s="262" t="s">
        <v>21</v>
      </c>
      <c r="N38" s="262"/>
      <c r="O38" s="286" t="s">
        <v>20</v>
      </c>
      <c r="P38" s="286"/>
      <c r="Q38" s="286"/>
    </row>
  </sheetData>
  <sheetProtection/>
  <mergeCells count="71">
    <mergeCell ref="B30:C30"/>
    <mergeCell ref="O30:Q30"/>
    <mergeCell ref="A38:B38"/>
    <mergeCell ref="O38:Q38"/>
    <mergeCell ref="M38:N38"/>
    <mergeCell ref="G8:J8"/>
    <mergeCell ref="A32:C32"/>
    <mergeCell ref="D35:G35"/>
    <mergeCell ref="K35:L35"/>
    <mergeCell ref="A36:C36"/>
    <mergeCell ref="B29:C29"/>
    <mergeCell ref="O29:Q29"/>
    <mergeCell ref="O1:Q1"/>
    <mergeCell ref="A31:C31"/>
    <mergeCell ref="O31:Q31"/>
    <mergeCell ref="B27:C27"/>
    <mergeCell ref="O27:Q27"/>
    <mergeCell ref="B28:C28"/>
    <mergeCell ref="O28:Q28"/>
    <mergeCell ref="B25:C25"/>
    <mergeCell ref="O25:Q25"/>
    <mergeCell ref="B26:C26"/>
    <mergeCell ref="O26:Q26"/>
    <mergeCell ref="B23:C23"/>
    <mergeCell ref="O23:Q23"/>
    <mergeCell ref="B24:C24"/>
    <mergeCell ref="O24:Q24"/>
    <mergeCell ref="B21:C21"/>
    <mergeCell ref="O21:Q21"/>
    <mergeCell ref="B22:C22"/>
    <mergeCell ref="O22:Q22"/>
    <mergeCell ref="B19:C19"/>
    <mergeCell ref="O19:Q19"/>
    <mergeCell ref="B20:C20"/>
    <mergeCell ref="O20:Q20"/>
    <mergeCell ref="B17:C17"/>
    <mergeCell ref="O17:Q17"/>
    <mergeCell ref="B18:C18"/>
    <mergeCell ref="O18:Q18"/>
    <mergeCell ref="B15:C15"/>
    <mergeCell ref="O15:Q15"/>
    <mergeCell ref="B16:C16"/>
    <mergeCell ref="O16:Q16"/>
    <mergeCell ref="B13:C13"/>
    <mergeCell ref="O13:Q13"/>
    <mergeCell ref="B14:C14"/>
    <mergeCell ref="O14:Q14"/>
    <mergeCell ref="P9:Q9"/>
    <mergeCell ref="N11:N12"/>
    <mergeCell ref="O11:Q12"/>
    <mergeCell ref="H9:K9"/>
    <mergeCell ref="M9:O9"/>
    <mergeCell ref="M11:M12"/>
    <mergeCell ref="L11:L12"/>
    <mergeCell ref="H7:I7"/>
    <mergeCell ref="A8:B8"/>
    <mergeCell ref="A11:A12"/>
    <mergeCell ref="B11:C12"/>
    <mergeCell ref="D11:D12"/>
    <mergeCell ref="E11:K11"/>
    <mergeCell ref="C9:F9"/>
    <mergeCell ref="O37:Q37"/>
    <mergeCell ref="D37:G37"/>
    <mergeCell ref="M37:N37"/>
    <mergeCell ref="D38:G38"/>
    <mergeCell ref="A6:Q6"/>
    <mergeCell ref="A2:Q2"/>
    <mergeCell ref="A3:Q3"/>
    <mergeCell ref="A4:I4"/>
    <mergeCell ref="A5:H5"/>
    <mergeCell ref="E7:F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view="pageLayout" zoomScale="85" zoomScaleSheetLayoutView="100" zoomScalePageLayoutView="85" workbookViewId="0" topLeftCell="A1">
      <selection activeCell="K31" sqref="K31"/>
    </sheetView>
  </sheetViews>
  <sheetFormatPr defaultColWidth="9.140625" defaultRowHeight="12.75"/>
  <cols>
    <col min="1" max="2" width="4.57421875" style="5" customWidth="1"/>
    <col min="3" max="3" width="40.57421875" style="5" customWidth="1"/>
    <col min="4" max="4" width="12.7109375" style="5" customWidth="1"/>
    <col min="5" max="6" width="4.7109375" style="5" hidden="1" customWidth="1"/>
    <col min="7" max="7" width="10.57421875" style="5" customWidth="1"/>
    <col min="8" max="8" width="4.7109375" style="5" hidden="1" customWidth="1"/>
    <col min="9" max="9" width="4.28125" style="5" hidden="1" customWidth="1"/>
    <col min="10" max="10" width="10.28125" style="5" customWidth="1"/>
    <col min="11" max="11" width="9.8515625" style="5" customWidth="1"/>
    <col min="12" max="12" width="9.421875" style="5" customWidth="1"/>
    <col min="13" max="13" width="14.00390625" style="5" customWidth="1"/>
    <col min="14" max="14" width="9.7109375" style="5" customWidth="1"/>
    <col min="15" max="15" width="6.00390625" style="5" customWidth="1"/>
    <col min="16" max="16" width="7.140625" style="5" customWidth="1"/>
    <col min="17" max="17" width="2.8515625" style="0" customWidth="1"/>
  </cols>
  <sheetData>
    <row r="1" spans="1:16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282" t="str">
        <f>M!C6</f>
        <v>12-шакл</v>
      </c>
      <c r="P1" s="282"/>
    </row>
    <row r="2" spans="1:16" ht="15.75" customHeight="1">
      <c r="A2" s="263" t="s">
        <v>162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</row>
    <row r="3" spans="1:16" ht="37.5" customHeight="1">
      <c r="A3" s="264" t="s">
        <v>149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</row>
    <row r="4" spans="1:16" ht="15.75" customHeight="1">
      <c r="A4" s="265" t="s">
        <v>38</v>
      </c>
      <c r="B4" s="265"/>
      <c r="C4" s="265"/>
      <c r="D4" s="265"/>
      <c r="E4" s="265"/>
      <c r="F4" s="265"/>
      <c r="G4" s="265"/>
      <c r="H4" s="265"/>
      <c r="I4" s="265"/>
      <c r="J4" s="18" t="s">
        <v>22</v>
      </c>
      <c r="K4" s="31">
        <v>18</v>
      </c>
      <c r="L4" s="31"/>
      <c r="M4" s="19"/>
      <c r="N4" s="19"/>
      <c r="O4" s="19"/>
      <c r="P4" s="19"/>
    </row>
    <row r="5" spans="1:16" ht="15.75" customHeight="1">
      <c r="A5" s="265" t="str">
        <f>M!C20</f>
        <v>2017-2018 ўқув йили</v>
      </c>
      <c r="B5" s="265"/>
      <c r="C5" s="265"/>
      <c r="D5" s="265"/>
      <c r="E5" s="265"/>
      <c r="F5" s="265"/>
      <c r="G5" s="265"/>
      <c r="H5" s="265"/>
      <c r="I5" s="57"/>
      <c r="J5" s="57" t="str">
        <f>M!C2</f>
        <v>Бахорги</v>
      </c>
      <c r="K5" s="56" t="s">
        <v>24</v>
      </c>
      <c r="N5" s="56"/>
      <c r="O5" s="56"/>
      <c r="P5" s="56"/>
    </row>
    <row r="6" spans="1:16" ht="15.75" customHeight="1">
      <c r="A6" s="263" t="str">
        <f>M!B20</f>
        <v>Сув хўжалигини ташкил этиш ва бошқариш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</row>
    <row r="7" spans="1:16" ht="15.75" customHeight="1">
      <c r="A7" s="18"/>
      <c r="B7" s="18"/>
      <c r="C7" s="62">
        <f>M!C3</f>
        <v>1</v>
      </c>
      <c r="D7" s="55" t="s">
        <v>6</v>
      </c>
      <c r="E7" s="266"/>
      <c r="F7" s="266"/>
      <c r="G7" s="30">
        <v>7</v>
      </c>
      <c r="H7" s="266"/>
      <c r="I7" s="266"/>
      <c r="J7" s="55" t="s">
        <v>23</v>
      </c>
      <c r="K7" s="30">
        <v>2</v>
      </c>
      <c r="L7" s="20" t="s">
        <v>7</v>
      </c>
      <c r="M7" s="20"/>
      <c r="N7" s="20"/>
      <c r="O7" s="20"/>
      <c r="P7" s="20"/>
    </row>
    <row r="8" spans="1:16" ht="15.75" customHeight="1">
      <c r="A8" s="268" t="s">
        <v>39</v>
      </c>
      <c r="B8" s="268"/>
      <c r="C8" s="58" t="s">
        <v>117</v>
      </c>
      <c r="D8" s="53"/>
      <c r="E8" s="53"/>
      <c r="F8" s="53"/>
      <c r="G8" s="67" t="s">
        <v>125</v>
      </c>
      <c r="H8" s="64"/>
      <c r="I8" s="68"/>
      <c r="J8" s="68"/>
      <c r="K8" s="66"/>
      <c r="L8" s="46" t="s">
        <v>48</v>
      </c>
      <c r="M8" s="46"/>
      <c r="N8" s="65" t="s">
        <v>126</v>
      </c>
      <c r="O8" s="68"/>
      <c r="P8" s="66"/>
    </row>
    <row r="9" spans="1:16" ht="18.75" customHeight="1">
      <c r="A9" s="21" t="s">
        <v>25</v>
      </c>
      <c r="B9" s="21"/>
      <c r="C9" s="272" t="s">
        <v>26</v>
      </c>
      <c r="D9" s="272"/>
      <c r="E9" s="272"/>
      <c r="F9" s="272"/>
      <c r="G9" s="32">
        <v>144</v>
      </c>
      <c r="H9" s="279" t="s">
        <v>43</v>
      </c>
      <c r="I9" s="279"/>
      <c r="J9" s="279"/>
      <c r="K9" s="279"/>
      <c r="L9" s="32">
        <v>18</v>
      </c>
      <c r="M9" s="280" t="str">
        <f>M!F8</f>
        <v> Июнь 2018 й</v>
      </c>
      <c r="N9" s="280"/>
      <c r="O9" s="280"/>
      <c r="P9" s="40"/>
    </row>
    <row r="10" spans="1:16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</row>
    <row r="11" spans="1:17" ht="12.75" customHeight="1" thickBot="1">
      <c r="A11" s="269" t="s">
        <v>0</v>
      </c>
      <c r="B11" s="270" t="s">
        <v>40</v>
      </c>
      <c r="C11" s="270"/>
      <c r="D11" s="271" t="s">
        <v>8</v>
      </c>
      <c r="E11" s="270" t="s">
        <v>9</v>
      </c>
      <c r="F11" s="270"/>
      <c r="G11" s="270"/>
      <c r="H11" s="270"/>
      <c r="I11" s="270"/>
      <c r="J11" s="270"/>
      <c r="K11" s="270"/>
      <c r="L11" s="267" t="s">
        <v>10</v>
      </c>
      <c r="M11" s="267" t="s">
        <v>11</v>
      </c>
      <c r="N11" s="267" t="s">
        <v>12</v>
      </c>
      <c r="O11" s="295" t="s">
        <v>77</v>
      </c>
      <c r="P11" s="296"/>
      <c r="Q11" s="297"/>
    </row>
    <row r="12" spans="1:17" ht="72.75" customHeight="1" thickBot="1">
      <c r="A12" s="269"/>
      <c r="B12" s="270"/>
      <c r="C12" s="270"/>
      <c r="D12" s="271"/>
      <c r="E12" s="109" t="s">
        <v>62</v>
      </c>
      <c r="F12" s="109" t="s">
        <v>3</v>
      </c>
      <c r="G12" s="109" t="s">
        <v>63</v>
      </c>
      <c r="H12" s="109" t="s">
        <v>34</v>
      </c>
      <c r="I12" s="109" t="s">
        <v>64</v>
      </c>
      <c r="J12" s="109" t="s">
        <v>65</v>
      </c>
      <c r="K12" s="109" t="s">
        <v>66</v>
      </c>
      <c r="L12" s="267"/>
      <c r="M12" s="267"/>
      <c r="N12" s="267"/>
      <c r="O12" s="295"/>
      <c r="P12" s="296"/>
      <c r="Q12" s="297"/>
    </row>
    <row r="13" spans="1:17" s="6" customFormat="1" ht="34.5" customHeight="1" thickBot="1">
      <c r="A13" s="110">
        <v>1</v>
      </c>
      <c r="B13" s="273" t="s">
        <v>100</v>
      </c>
      <c r="C13" s="274" t="s">
        <v>127</v>
      </c>
      <c r="D13" s="111" t="str">
        <f>ЖН!C9</f>
        <v>В-17-042</v>
      </c>
      <c r="E13" s="110">
        <f>ЖН!H9+ЖН!I9</f>
        <v>6</v>
      </c>
      <c r="F13" s="110">
        <f>ЖН!J9+ЖН!K9</f>
        <v>8</v>
      </c>
      <c r="G13" s="110">
        <f>ЖН!AB9+ЖН!AC9+ЖН!AD9+ЖН!AE9</f>
        <v>16</v>
      </c>
      <c r="H13" s="110"/>
      <c r="I13" s="110"/>
      <c r="J13" s="110">
        <f>ОН!AB9+ОН!AC9+ОН!AD9+ОН!AE9</f>
        <v>0</v>
      </c>
      <c r="K13" s="110">
        <f>G13+J13</f>
        <v>16</v>
      </c>
      <c r="L13" s="127"/>
      <c r="M13" s="127"/>
      <c r="N13" s="127"/>
      <c r="O13" s="275"/>
      <c r="P13" s="276"/>
      <c r="Q13" s="277"/>
    </row>
    <row r="14" spans="1:17" s="6" customFormat="1" ht="34.5" customHeight="1" thickBot="1">
      <c r="A14" s="110">
        <v>2</v>
      </c>
      <c r="B14" s="273" t="s">
        <v>84</v>
      </c>
      <c r="C14" s="274" t="s">
        <v>128</v>
      </c>
      <c r="D14" s="111" t="str">
        <f>ЖН!C10</f>
        <v>В-17-057</v>
      </c>
      <c r="E14" s="110">
        <f>ЖН!H10+ЖН!I10</f>
        <v>13</v>
      </c>
      <c r="F14" s="110">
        <f>ЖН!J10+ЖН!K10</f>
        <v>3</v>
      </c>
      <c r="G14" s="110">
        <f>ЖН!AB10+ЖН!AC10+ЖН!AD10+ЖН!AE10</f>
        <v>29</v>
      </c>
      <c r="H14" s="110"/>
      <c r="I14" s="110"/>
      <c r="J14" s="110">
        <f>ОН!AB10+ОН!AC10+ОН!AD10+ОН!AE10</f>
        <v>0</v>
      </c>
      <c r="K14" s="110">
        <f aca="true" t="shared" si="0" ref="K14:K30">G14+J14</f>
        <v>29</v>
      </c>
      <c r="L14" s="127"/>
      <c r="M14" s="127"/>
      <c r="N14" s="127"/>
      <c r="O14" s="275"/>
      <c r="P14" s="276"/>
      <c r="Q14" s="277"/>
    </row>
    <row r="15" spans="1:17" s="6" customFormat="1" ht="34.5" customHeight="1" thickBot="1">
      <c r="A15" s="110">
        <v>3</v>
      </c>
      <c r="B15" s="273" t="s">
        <v>85</v>
      </c>
      <c r="C15" s="274" t="s">
        <v>129</v>
      </c>
      <c r="D15" s="111" t="str">
        <f>ЖН!C11</f>
        <v>В-17-058</v>
      </c>
      <c r="E15" s="110">
        <f>ЖН!H11+ЖН!I11</f>
        <v>15</v>
      </c>
      <c r="F15" s="110">
        <f>ЖН!J11+ЖН!K11</f>
        <v>4</v>
      </c>
      <c r="G15" s="110">
        <f>ЖН!AB11+ЖН!AC11+ЖН!AD11+ЖН!AE11</f>
        <v>31</v>
      </c>
      <c r="H15" s="110"/>
      <c r="I15" s="110"/>
      <c r="J15" s="110">
        <f>ОН!AB11+ОН!AC11+ОН!AD11+ОН!AE11</f>
        <v>0</v>
      </c>
      <c r="K15" s="110">
        <f t="shared" si="0"/>
        <v>31</v>
      </c>
      <c r="L15" s="127"/>
      <c r="M15" s="127"/>
      <c r="N15" s="127"/>
      <c r="O15" s="275"/>
      <c r="P15" s="276"/>
      <c r="Q15" s="277"/>
    </row>
    <row r="16" spans="1:17" s="6" customFormat="1" ht="34.5" customHeight="1" thickBot="1">
      <c r="A16" s="110">
        <v>4</v>
      </c>
      <c r="B16" s="273" t="s">
        <v>86</v>
      </c>
      <c r="C16" s="274" t="s">
        <v>130</v>
      </c>
      <c r="D16" s="111" t="str">
        <f>ЖН!C12</f>
        <v>В-17-059</v>
      </c>
      <c r="E16" s="110">
        <f>ЖН!H12+ЖН!I12</f>
        <v>13</v>
      </c>
      <c r="F16" s="110">
        <f>ЖН!J12+ЖН!K12</f>
        <v>6</v>
      </c>
      <c r="G16" s="110">
        <f>ЖН!AB12+ЖН!AC12+ЖН!AD12+ЖН!AE12</f>
        <v>26</v>
      </c>
      <c r="H16" s="110"/>
      <c r="I16" s="110"/>
      <c r="J16" s="110">
        <f>ОН!AB12+ОН!AC12+ОН!AD12+ОН!AE12</f>
        <v>0</v>
      </c>
      <c r="K16" s="110">
        <f t="shared" si="0"/>
        <v>26</v>
      </c>
      <c r="L16" s="127"/>
      <c r="M16" s="127"/>
      <c r="N16" s="127"/>
      <c r="O16" s="275"/>
      <c r="P16" s="276"/>
      <c r="Q16" s="277"/>
    </row>
    <row r="17" spans="1:17" s="6" customFormat="1" ht="34.5" customHeight="1" thickBot="1">
      <c r="A17" s="110">
        <v>5</v>
      </c>
      <c r="B17" s="273" t="s">
        <v>87</v>
      </c>
      <c r="C17" s="274" t="s">
        <v>107</v>
      </c>
      <c r="D17" s="111" t="str">
        <f>ЖН!C13</f>
        <v>В-17-060</v>
      </c>
      <c r="E17" s="110">
        <f>ЖН!H13+ЖН!I13</f>
        <v>6</v>
      </c>
      <c r="F17" s="110">
        <f>ЖН!J13+ЖН!K13</f>
        <v>6</v>
      </c>
      <c r="G17" s="110">
        <f>ЖН!AB13+ЖН!AC13+ЖН!AD13+ЖН!AE13</f>
        <v>30</v>
      </c>
      <c r="H17" s="110"/>
      <c r="I17" s="110"/>
      <c r="J17" s="110">
        <f>ОН!AB13+ОН!AC13+ОН!AD13+ОН!AE13</f>
        <v>0</v>
      </c>
      <c r="K17" s="110">
        <f t="shared" si="0"/>
        <v>30</v>
      </c>
      <c r="L17" s="127"/>
      <c r="M17" s="127"/>
      <c r="N17" s="127"/>
      <c r="O17" s="275"/>
      <c r="P17" s="276"/>
      <c r="Q17" s="277"/>
    </row>
    <row r="18" spans="1:17" s="6" customFormat="1" ht="34.5" customHeight="1" thickBot="1">
      <c r="A18" s="110">
        <v>6</v>
      </c>
      <c r="B18" s="273" t="s">
        <v>88</v>
      </c>
      <c r="C18" s="274" t="s">
        <v>114</v>
      </c>
      <c r="D18" s="111" t="str">
        <f>ЖН!C14</f>
        <v>В-17-061</v>
      </c>
      <c r="E18" s="110">
        <f>ЖН!H14+ЖН!I14</f>
        <v>6</v>
      </c>
      <c r="F18" s="110">
        <f>ЖН!J14+ЖН!K14</f>
        <v>6</v>
      </c>
      <c r="G18" s="110">
        <f>ЖН!AB14+ЖН!AC14+ЖН!AD14+ЖН!AE14</f>
        <v>20</v>
      </c>
      <c r="H18" s="110"/>
      <c r="I18" s="110"/>
      <c r="J18" s="110">
        <f>ОН!AB14+ОН!AC14+ОН!AD14+ОН!AE14</f>
        <v>0</v>
      </c>
      <c r="K18" s="110">
        <f t="shared" si="0"/>
        <v>20</v>
      </c>
      <c r="L18" s="127"/>
      <c r="M18" s="127"/>
      <c r="N18" s="127"/>
      <c r="O18" s="275"/>
      <c r="P18" s="276"/>
      <c r="Q18" s="277"/>
    </row>
    <row r="19" spans="1:17" s="6" customFormat="1" ht="34.5" customHeight="1" thickBot="1">
      <c r="A19" s="110">
        <v>7</v>
      </c>
      <c r="B19" s="273" t="s">
        <v>89</v>
      </c>
      <c r="C19" s="274" t="s">
        <v>104</v>
      </c>
      <c r="D19" s="111" t="str">
        <f>ЖН!C15</f>
        <v>В-17-062</v>
      </c>
      <c r="E19" s="110">
        <f>ЖН!H15+ЖН!I15</f>
        <v>16</v>
      </c>
      <c r="F19" s="110">
        <f>ЖН!J15+ЖН!K15</f>
        <v>9</v>
      </c>
      <c r="G19" s="110">
        <f>ЖН!AB15+ЖН!AC15+ЖН!AD15+ЖН!AE15</f>
        <v>31</v>
      </c>
      <c r="H19" s="110"/>
      <c r="I19" s="110"/>
      <c r="J19" s="110">
        <f>ОН!AB15+ОН!AC15+ОН!AD15+ОН!AE15</f>
        <v>0</v>
      </c>
      <c r="K19" s="110">
        <f t="shared" si="0"/>
        <v>31</v>
      </c>
      <c r="L19" s="127"/>
      <c r="M19" s="127"/>
      <c r="N19" s="127"/>
      <c r="O19" s="275"/>
      <c r="P19" s="276"/>
      <c r="Q19" s="277"/>
    </row>
    <row r="20" spans="1:17" s="6" customFormat="1" ht="34.5" customHeight="1" thickBot="1">
      <c r="A20" s="110">
        <v>8</v>
      </c>
      <c r="B20" s="273" t="s">
        <v>90</v>
      </c>
      <c r="C20" s="274" t="s">
        <v>113</v>
      </c>
      <c r="D20" s="111" t="str">
        <f>ЖН!C16</f>
        <v>В-17-063</v>
      </c>
      <c r="E20" s="110">
        <f>ЖН!H16+ЖН!I16</f>
        <v>14</v>
      </c>
      <c r="F20" s="110">
        <f>ЖН!J16+ЖН!K16</f>
        <v>9</v>
      </c>
      <c r="G20" s="110">
        <f>ЖН!AB16+ЖН!AC16+ЖН!AD16+ЖН!AE16</f>
        <v>25</v>
      </c>
      <c r="H20" s="110"/>
      <c r="I20" s="110"/>
      <c r="J20" s="110">
        <f>ОН!AB16+ОН!AC16+ОН!AD16+ОН!AE16</f>
        <v>0</v>
      </c>
      <c r="K20" s="110">
        <f t="shared" si="0"/>
        <v>25</v>
      </c>
      <c r="L20" s="127"/>
      <c r="M20" s="127"/>
      <c r="N20" s="127"/>
      <c r="O20" s="275"/>
      <c r="P20" s="276"/>
      <c r="Q20" s="277"/>
    </row>
    <row r="21" spans="1:17" s="6" customFormat="1" ht="34.5" customHeight="1" thickBot="1">
      <c r="A21" s="110">
        <v>9</v>
      </c>
      <c r="B21" s="273" t="s">
        <v>91</v>
      </c>
      <c r="C21" s="274" t="s">
        <v>106</v>
      </c>
      <c r="D21" s="111" t="s">
        <v>106</v>
      </c>
      <c r="E21" s="110" t="e">
        <f>ЖН!#REF!+ЖН!#REF!</f>
        <v>#REF!</v>
      </c>
      <c r="F21" s="110" t="e">
        <f>ЖН!#REF!+ЖН!#REF!</f>
        <v>#REF!</v>
      </c>
      <c r="G21" s="110">
        <f>ЖН!AB17+ЖН!AC17+ЖН!AD17+ЖН!AE17</f>
        <v>24</v>
      </c>
      <c r="H21" s="110"/>
      <c r="I21" s="110"/>
      <c r="J21" s="110">
        <f>ОН!AB17+ОН!AC17+ОН!AD17+ОН!AE17</f>
        <v>0</v>
      </c>
      <c r="K21" s="110">
        <f t="shared" si="0"/>
        <v>24</v>
      </c>
      <c r="L21" s="127"/>
      <c r="M21" s="127"/>
      <c r="N21" s="127"/>
      <c r="O21" s="275"/>
      <c r="P21" s="276"/>
      <c r="Q21" s="277"/>
    </row>
    <row r="22" spans="1:17" s="6" customFormat="1" ht="34.5" customHeight="1" thickBot="1">
      <c r="A22" s="110">
        <v>10</v>
      </c>
      <c r="B22" s="273" t="s">
        <v>92</v>
      </c>
      <c r="C22" s="274" t="s">
        <v>112</v>
      </c>
      <c r="D22" s="111" t="str">
        <f>ЖН!C17</f>
        <v>В-17-064</v>
      </c>
      <c r="E22" s="110">
        <f>ЖН!H17+ЖН!I17</f>
        <v>6</v>
      </c>
      <c r="F22" s="110">
        <f>ЖН!J17+ЖН!K17</f>
        <v>8</v>
      </c>
      <c r="G22" s="110">
        <f>ЖН!AB18+ЖН!AC18+ЖН!AD18+ЖН!AE18</f>
        <v>29</v>
      </c>
      <c r="H22" s="110"/>
      <c r="I22" s="110"/>
      <c r="J22" s="110">
        <f>ОН!AB18+ОН!AC18+ОН!AD18+ОН!AE18</f>
        <v>0</v>
      </c>
      <c r="K22" s="110">
        <f t="shared" si="0"/>
        <v>29</v>
      </c>
      <c r="L22" s="127"/>
      <c r="M22" s="127"/>
      <c r="N22" s="127"/>
      <c r="O22" s="275"/>
      <c r="P22" s="276"/>
      <c r="Q22" s="277"/>
    </row>
    <row r="23" spans="1:17" s="6" customFormat="1" ht="34.5" customHeight="1" thickBot="1">
      <c r="A23" s="110">
        <v>11</v>
      </c>
      <c r="B23" s="273" t="s">
        <v>93</v>
      </c>
      <c r="C23" s="274" t="s">
        <v>115</v>
      </c>
      <c r="D23" s="111" t="str">
        <f>ЖН!C18</f>
        <v>В-17-065</v>
      </c>
      <c r="E23" s="110">
        <f>ЖН!H18+ЖН!I18</f>
        <v>6</v>
      </c>
      <c r="F23" s="110">
        <f>ЖН!J18+ЖН!K18</f>
        <v>9</v>
      </c>
      <c r="G23" s="110">
        <f>ЖН!AB19+ЖН!AC19+ЖН!AD19+ЖН!AE19</f>
        <v>20</v>
      </c>
      <c r="H23" s="110"/>
      <c r="I23" s="110"/>
      <c r="J23" s="110">
        <f>ОН!AB19+ОН!AC19+ОН!AD19+ОН!AE19</f>
        <v>0</v>
      </c>
      <c r="K23" s="110">
        <f t="shared" si="0"/>
        <v>20</v>
      </c>
      <c r="L23" s="127"/>
      <c r="M23" s="127"/>
      <c r="N23" s="127"/>
      <c r="O23" s="275"/>
      <c r="P23" s="276"/>
      <c r="Q23" s="277"/>
    </row>
    <row r="24" spans="1:17" s="6" customFormat="1" ht="34.5" customHeight="1" thickBot="1">
      <c r="A24" s="110">
        <v>12</v>
      </c>
      <c r="B24" s="273" t="s">
        <v>94</v>
      </c>
      <c r="C24" s="274" t="s">
        <v>109</v>
      </c>
      <c r="D24" s="111" t="str">
        <f>ЖН!C19</f>
        <v>В-17-066</v>
      </c>
      <c r="E24" s="110">
        <f>ЖН!H19+ЖН!I19</f>
        <v>14</v>
      </c>
      <c r="F24" s="110">
        <f>ЖН!J19+ЖН!K19</f>
        <v>9</v>
      </c>
      <c r="G24" s="110">
        <f>ЖН!AB20+ЖН!AC20+ЖН!AD20+ЖН!AE20</f>
        <v>20</v>
      </c>
      <c r="H24" s="110"/>
      <c r="I24" s="110"/>
      <c r="J24" s="110">
        <v>25</v>
      </c>
      <c r="K24" s="110">
        <f t="shared" si="0"/>
        <v>45</v>
      </c>
      <c r="L24" s="127"/>
      <c r="M24" s="127"/>
      <c r="N24" s="127"/>
      <c r="O24" s="275"/>
      <c r="P24" s="276"/>
      <c r="Q24" s="277"/>
    </row>
    <row r="25" spans="1:17" s="6" customFormat="1" ht="34.5" customHeight="1" thickBot="1">
      <c r="A25" s="110">
        <v>13</v>
      </c>
      <c r="B25" s="273" t="s">
        <v>95</v>
      </c>
      <c r="C25" s="274" t="s">
        <v>111</v>
      </c>
      <c r="D25" s="111" t="str">
        <f>ЖН!C20</f>
        <v>В-17-067</v>
      </c>
      <c r="E25" s="110">
        <f>ЖН!H20+ЖН!I20</f>
        <v>5</v>
      </c>
      <c r="F25" s="110">
        <f>ЖН!J20+ЖН!K20</f>
        <v>8</v>
      </c>
      <c r="G25" s="110">
        <f>ЖН!AB21+ЖН!AC21+ЖН!AD21+ЖН!AE21</f>
        <v>31</v>
      </c>
      <c r="H25" s="110"/>
      <c r="I25" s="110"/>
      <c r="J25" s="110">
        <f>ОН!AB21+ОН!AC21+ОН!AD21+ОН!AE21</f>
        <v>0</v>
      </c>
      <c r="K25" s="110">
        <f t="shared" si="0"/>
        <v>31</v>
      </c>
      <c r="L25" s="127"/>
      <c r="M25" s="127"/>
      <c r="N25" s="127"/>
      <c r="O25" s="275"/>
      <c r="P25" s="276"/>
      <c r="Q25" s="277"/>
    </row>
    <row r="26" spans="1:17" s="6" customFormat="1" ht="34.5" customHeight="1" thickBot="1">
      <c r="A26" s="110">
        <v>14</v>
      </c>
      <c r="B26" s="273" t="s">
        <v>96</v>
      </c>
      <c r="C26" s="274" t="s">
        <v>108</v>
      </c>
      <c r="D26" s="111" t="str">
        <f>ЖН!C21</f>
        <v>В-17-068</v>
      </c>
      <c r="E26" s="110">
        <f>ЖН!H21+ЖН!I21</f>
        <v>15</v>
      </c>
      <c r="F26" s="110">
        <f>ЖН!J21+ЖН!K21</f>
        <v>9</v>
      </c>
      <c r="G26" s="110">
        <f>ЖН!AB22+ЖН!AC22+ЖН!AD22+ЖН!AE22</f>
        <v>31</v>
      </c>
      <c r="H26" s="110"/>
      <c r="I26" s="110"/>
      <c r="J26" s="110">
        <v>31</v>
      </c>
      <c r="K26" s="110">
        <f t="shared" si="0"/>
        <v>62</v>
      </c>
      <c r="L26" s="127"/>
      <c r="M26" s="127"/>
      <c r="N26" s="127"/>
      <c r="O26" s="275"/>
      <c r="P26" s="276"/>
      <c r="Q26" s="277"/>
    </row>
    <row r="27" spans="1:17" s="6" customFormat="1" ht="34.5" customHeight="1" thickBot="1">
      <c r="A27" s="110">
        <v>15</v>
      </c>
      <c r="B27" s="273" t="s">
        <v>97</v>
      </c>
      <c r="C27" s="274" t="s">
        <v>110</v>
      </c>
      <c r="D27" s="111" t="str">
        <f>ЖН!C22</f>
        <v>В-17-069</v>
      </c>
      <c r="E27" s="110">
        <f>ЖН!H22+ЖН!I22</f>
        <v>16</v>
      </c>
      <c r="F27" s="110">
        <f>ЖН!J22+ЖН!K22</f>
        <v>9</v>
      </c>
      <c r="G27" s="110">
        <f>ЖН!AB23+ЖН!AC23+ЖН!AD23+ЖН!AE23</f>
        <v>31</v>
      </c>
      <c r="H27" s="110"/>
      <c r="I27" s="110"/>
      <c r="J27" s="110">
        <f>ОН!AB23+ОН!AC23+ОН!AD23+ОН!AE23</f>
        <v>0</v>
      </c>
      <c r="K27" s="110">
        <f t="shared" si="0"/>
        <v>31</v>
      </c>
      <c r="L27" s="127"/>
      <c r="M27" s="127"/>
      <c r="N27" s="127"/>
      <c r="O27" s="275"/>
      <c r="P27" s="276"/>
      <c r="Q27" s="277"/>
    </row>
    <row r="28" spans="1:17" s="6" customFormat="1" ht="34.5" customHeight="1" thickBot="1">
      <c r="A28" s="110">
        <v>16</v>
      </c>
      <c r="B28" s="273" t="s">
        <v>98</v>
      </c>
      <c r="C28" s="274" t="s">
        <v>103</v>
      </c>
      <c r="D28" s="111" t="str">
        <f>ЖН!C23</f>
        <v>В-17-070</v>
      </c>
      <c r="E28" s="110">
        <f>ЖН!H23+ЖН!I23</f>
        <v>13</v>
      </c>
      <c r="F28" s="110">
        <f>ЖН!J23+ЖН!K23</f>
        <v>9</v>
      </c>
      <c r="G28" s="110">
        <f>ЖН!AB24+ЖН!AC24+ЖН!AD24+ЖН!AE24</f>
        <v>20</v>
      </c>
      <c r="H28" s="110"/>
      <c r="I28" s="110"/>
      <c r="J28" s="110">
        <f>ОН!AB24+ОН!AC24+ОН!AD24+ОН!AE24</f>
        <v>0</v>
      </c>
      <c r="K28" s="110">
        <f t="shared" si="0"/>
        <v>20</v>
      </c>
      <c r="L28" s="127"/>
      <c r="M28" s="127"/>
      <c r="N28" s="127"/>
      <c r="O28" s="275"/>
      <c r="P28" s="276"/>
      <c r="Q28" s="277"/>
    </row>
    <row r="29" spans="1:17" s="6" customFormat="1" ht="34.5" customHeight="1" thickBot="1">
      <c r="A29" s="110">
        <v>17</v>
      </c>
      <c r="B29" s="273" t="s">
        <v>99</v>
      </c>
      <c r="C29" s="274" t="s">
        <v>105</v>
      </c>
      <c r="D29" s="111" t="str">
        <f>ЖН!C24</f>
        <v>В-17-071</v>
      </c>
      <c r="E29" s="110">
        <f>ЖН!H24+ЖН!I24</f>
        <v>13</v>
      </c>
      <c r="F29" s="110">
        <f>ЖН!J24+ЖН!K24</f>
        <v>9</v>
      </c>
      <c r="G29" s="110">
        <f>ЖН!AB25+ЖН!AC25+ЖН!AD25+ЖН!AE25</f>
        <v>25</v>
      </c>
      <c r="H29" s="110"/>
      <c r="I29" s="110"/>
      <c r="J29" s="110">
        <f>ОН!AB25+ОН!AC25+ОН!AD25+ОН!AE25</f>
        <v>0</v>
      </c>
      <c r="K29" s="110">
        <f t="shared" si="0"/>
        <v>25</v>
      </c>
      <c r="L29" s="127"/>
      <c r="M29" s="127"/>
      <c r="N29" s="127"/>
      <c r="O29" s="275"/>
      <c r="P29" s="276"/>
      <c r="Q29" s="277"/>
    </row>
    <row r="30" spans="1:17" s="6" customFormat="1" ht="34.5" customHeight="1" thickBot="1">
      <c r="A30" s="110">
        <v>18</v>
      </c>
      <c r="B30" s="273" t="s">
        <v>102</v>
      </c>
      <c r="C30" s="274" t="s">
        <v>131</v>
      </c>
      <c r="D30" s="111" t="s">
        <v>131</v>
      </c>
      <c r="E30" s="110"/>
      <c r="F30" s="110"/>
      <c r="G30" s="110">
        <f>ЖН!AB26+ЖН!AC26+ЖН!AD26+ЖН!AE26</f>
        <v>24</v>
      </c>
      <c r="H30" s="110"/>
      <c r="I30" s="110"/>
      <c r="J30" s="110">
        <v>25</v>
      </c>
      <c r="K30" s="110">
        <f t="shared" si="0"/>
        <v>49</v>
      </c>
      <c r="L30" s="127"/>
      <c r="M30" s="127"/>
      <c r="N30" s="127"/>
      <c r="O30" s="275"/>
      <c r="P30" s="276"/>
      <c r="Q30" s="277"/>
    </row>
    <row r="31" spans="1:17" ht="49.5" customHeight="1" thickBot="1">
      <c r="A31" s="299" t="s">
        <v>14</v>
      </c>
      <c r="B31" s="299"/>
      <c r="C31" s="299"/>
      <c r="D31" s="114"/>
      <c r="E31" s="115"/>
      <c r="F31" s="116"/>
      <c r="G31" s="116"/>
      <c r="H31" s="116"/>
      <c r="I31" s="115"/>
      <c r="J31" s="115"/>
      <c r="K31" s="117"/>
      <c r="L31" s="117"/>
      <c r="M31" s="115"/>
      <c r="N31" s="115"/>
      <c r="O31" s="292"/>
      <c r="P31" s="293"/>
      <c r="Q31" s="294"/>
    </row>
    <row r="32" spans="1:3" ht="19.5" customHeight="1">
      <c r="A32" s="298"/>
      <c r="B32" s="298"/>
      <c r="C32" s="298"/>
    </row>
    <row r="33" spans="1:16" ht="18">
      <c r="A33" s="22"/>
      <c r="B33" s="22"/>
      <c r="C33" s="54" t="s">
        <v>15</v>
      </c>
      <c r="D33" s="47">
        <v>18</v>
      </c>
      <c r="E33" s="59"/>
      <c r="F33" s="59"/>
      <c r="G33" s="25" t="s">
        <v>76</v>
      </c>
      <c r="H33" s="25"/>
      <c r="I33" s="25"/>
      <c r="J33" s="25"/>
      <c r="K33" s="17"/>
      <c r="L33" s="17"/>
      <c r="M33" s="17"/>
      <c r="N33" s="26"/>
      <c r="O33" s="17"/>
      <c r="P33" s="17"/>
    </row>
    <row r="34" spans="1:16" ht="18">
      <c r="A34" s="22"/>
      <c r="B34" s="22"/>
      <c r="C34" s="23"/>
      <c r="D34" s="60"/>
      <c r="E34" s="25"/>
      <c r="F34" s="25"/>
      <c r="G34" s="25"/>
      <c r="H34" s="25"/>
      <c r="I34" s="17"/>
      <c r="J34" s="17"/>
      <c r="K34" s="25"/>
      <c r="L34" s="25"/>
      <c r="M34" s="17"/>
      <c r="N34" s="26"/>
      <c r="O34" s="17"/>
      <c r="P34" s="17"/>
    </row>
    <row r="35" spans="1:16" ht="21" customHeight="1">
      <c r="A35" s="17"/>
      <c r="B35" s="17"/>
      <c r="C35" s="26"/>
      <c r="D35" s="289" t="s">
        <v>16</v>
      </c>
      <c r="E35" s="289"/>
      <c r="F35" s="289"/>
      <c r="G35" s="289"/>
      <c r="H35" s="25"/>
      <c r="I35" s="24"/>
      <c r="J35" s="24"/>
      <c r="K35" s="290" t="s">
        <v>17</v>
      </c>
      <c r="L35" s="290"/>
      <c r="M35" s="24"/>
      <c r="N35" s="24"/>
      <c r="O35" s="17"/>
      <c r="P35" s="17"/>
    </row>
    <row r="36" spans="1:16" ht="18">
      <c r="A36" s="291"/>
      <c r="B36" s="291"/>
      <c r="C36" s="291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7" ht="18">
      <c r="A37" s="26" t="s">
        <v>73</v>
      </c>
      <c r="B37" s="26"/>
      <c r="C37" s="26"/>
      <c r="D37" s="259" t="str">
        <f>M!F20</f>
        <v>О.Р. Кучаров</v>
      </c>
      <c r="E37" s="259"/>
      <c r="F37" s="259"/>
      <c r="G37" s="259"/>
      <c r="H37" s="59"/>
      <c r="I37" s="59"/>
      <c r="J37" s="59"/>
      <c r="K37" s="25" t="s">
        <v>18</v>
      </c>
      <c r="L37" s="25"/>
      <c r="M37" s="24"/>
      <c r="N37" s="63"/>
      <c r="O37" s="300" t="s">
        <v>145</v>
      </c>
      <c r="P37" s="301"/>
      <c r="Q37" s="301"/>
    </row>
    <row r="38" spans="1:16" ht="18">
      <c r="A38" s="285" t="s">
        <v>19</v>
      </c>
      <c r="B38" s="285"/>
      <c r="C38" s="27" t="s">
        <v>1</v>
      </c>
      <c r="D38" s="262" t="s">
        <v>20</v>
      </c>
      <c r="E38" s="262"/>
      <c r="F38" s="262"/>
      <c r="G38" s="262"/>
      <c r="H38" s="59"/>
      <c r="I38" s="28"/>
      <c r="J38" s="28"/>
      <c r="K38" s="17"/>
      <c r="L38" s="17"/>
      <c r="M38" s="262" t="s">
        <v>21</v>
      </c>
      <c r="N38" s="262"/>
      <c r="O38" s="262" t="s">
        <v>20</v>
      </c>
      <c r="P38" s="262"/>
    </row>
    <row r="40" ht="15">
      <c r="N40" s="5" t="s">
        <v>155</v>
      </c>
    </row>
  </sheetData>
  <sheetProtection/>
  <mergeCells count="68">
    <mergeCell ref="O37:Q37"/>
    <mergeCell ref="A36:C36"/>
    <mergeCell ref="A38:B38"/>
    <mergeCell ref="M38:N38"/>
    <mergeCell ref="D37:G37"/>
    <mergeCell ref="D38:G38"/>
    <mergeCell ref="A2:P2"/>
    <mergeCell ref="A3:P3"/>
    <mergeCell ref="A6:P6"/>
    <mergeCell ref="A32:C32"/>
    <mergeCell ref="O38:P38"/>
    <mergeCell ref="O1:P1"/>
    <mergeCell ref="A31:C31"/>
    <mergeCell ref="B25:C25"/>
    <mergeCell ref="B26:C26"/>
    <mergeCell ref="B29:C29"/>
    <mergeCell ref="B30:C30"/>
    <mergeCell ref="B28:C28"/>
    <mergeCell ref="D35:G35"/>
    <mergeCell ref="K35:L35"/>
    <mergeCell ref="B23:C23"/>
    <mergeCell ref="B24:C24"/>
    <mergeCell ref="B21:C21"/>
    <mergeCell ref="O30:Q30"/>
    <mergeCell ref="O18:Q18"/>
    <mergeCell ref="O19:Q19"/>
    <mergeCell ref="O20:Q20"/>
    <mergeCell ref="O21:Q21"/>
    <mergeCell ref="B22:C22"/>
    <mergeCell ref="B19:C19"/>
    <mergeCell ref="B20:C20"/>
    <mergeCell ref="B27:C27"/>
    <mergeCell ref="B18:C18"/>
    <mergeCell ref="B15:C15"/>
    <mergeCell ref="B16:C16"/>
    <mergeCell ref="O15:Q15"/>
    <mergeCell ref="O16:Q16"/>
    <mergeCell ref="O13:Q13"/>
    <mergeCell ref="O14:Q14"/>
    <mergeCell ref="A8:B8"/>
    <mergeCell ref="C9:F9"/>
    <mergeCell ref="B13:C13"/>
    <mergeCell ref="B14:C14"/>
    <mergeCell ref="N11:N12"/>
    <mergeCell ref="O17:Q17"/>
    <mergeCell ref="B11:C12"/>
    <mergeCell ref="D11:D12"/>
    <mergeCell ref="E11:K11"/>
    <mergeCell ref="B17:C17"/>
    <mergeCell ref="A4:I4"/>
    <mergeCell ref="A5:H5"/>
    <mergeCell ref="E7:F7"/>
    <mergeCell ref="M9:O9"/>
    <mergeCell ref="H9:K9"/>
    <mergeCell ref="A11:A12"/>
    <mergeCell ref="L11:L12"/>
    <mergeCell ref="M11:M12"/>
    <mergeCell ref="H7:I7"/>
    <mergeCell ref="O11:Q12"/>
    <mergeCell ref="O22:Q22"/>
    <mergeCell ref="O31:Q31"/>
    <mergeCell ref="O24:Q24"/>
    <mergeCell ref="O25:Q25"/>
    <mergeCell ref="O26:Q26"/>
    <mergeCell ref="O27:Q27"/>
    <mergeCell ref="O28:Q28"/>
    <mergeCell ref="O29:Q29"/>
    <mergeCell ref="O23:Q2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view="pageLayout" zoomScaleSheetLayoutView="100" workbookViewId="0" topLeftCell="A1">
      <selection activeCell="L20" sqref="L20"/>
    </sheetView>
  </sheetViews>
  <sheetFormatPr defaultColWidth="9.140625" defaultRowHeight="12.75"/>
  <cols>
    <col min="1" max="2" width="4.57421875" style="5" customWidth="1"/>
    <col min="3" max="3" width="40.28125" style="5" customWidth="1"/>
    <col min="4" max="4" width="13.8515625" style="5" customWidth="1"/>
    <col min="5" max="6" width="4.7109375" style="5" hidden="1" customWidth="1"/>
    <col min="7" max="7" width="10.140625" style="5" customWidth="1"/>
    <col min="8" max="8" width="4.7109375" style="5" hidden="1" customWidth="1"/>
    <col min="9" max="9" width="4.28125" style="5" hidden="1" customWidth="1"/>
    <col min="10" max="10" width="12.140625" style="5" customWidth="1"/>
    <col min="11" max="11" width="12.421875" style="5" customWidth="1"/>
    <col min="12" max="12" width="9.57421875" style="5" customWidth="1"/>
    <col min="13" max="13" width="12.28125" style="5" customWidth="1"/>
    <col min="14" max="14" width="10.140625" style="5" customWidth="1"/>
    <col min="15" max="15" width="14.8515625" style="5" customWidth="1"/>
  </cols>
  <sheetData>
    <row r="1" spans="1:15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08" t="str">
        <f>M!C6</f>
        <v>12-шакл</v>
      </c>
    </row>
    <row r="2" spans="1:15" ht="15.75" customHeight="1">
      <c r="A2" s="263" t="s">
        <v>160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spans="1:16" ht="30.75" customHeight="1">
      <c r="A3" s="264" t="s">
        <v>149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</row>
    <row r="4" spans="1:15" ht="15.75" customHeight="1">
      <c r="A4" s="265" t="s">
        <v>38</v>
      </c>
      <c r="B4" s="265"/>
      <c r="C4" s="265"/>
      <c r="D4" s="265"/>
      <c r="E4" s="265"/>
      <c r="F4" s="265"/>
      <c r="G4" s="265"/>
      <c r="H4" s="265"/>
      <c r="I4" s="265"/>
      <c r="J4" s="18" t="s">
        <v>22</v>
      </c>
      <c r="K4" s="31" t="str">
        <f>M!C1</f>
        <v>17-</v>
      </c>
      <c r="L4" s="31"/>
      <c r="M4" s="19"/>
      <c r="N4" s="19"/>
      <c r="O4" s="19"/>
    </row>
    <row r="5" spans="1:15" ht="15.75" customHeight="1">
      <c r="A5" s="265" t="str">
        <f>M!C20</f>
        <v>2017-2018 ўқув йили</v>
      </c>
      <c r="B5" s="265"/>
      <c r="C5" s="265"/>
      <c r="D5" s="265"/>
      <c r="E5" s="265"/>
      <c r="F5" s="265"/>
      <c r="G5" s="265"/>
      <c r="H5" s="265"/>
      <c r="I5" s="57"/>
      <c r="J5" s="57" t="str">
        <f>M!C2</f>
        <v>Бахорги</v>
      </c>
      <c r="K5" s="56" t="s">
        <v>24</v>
      </c>
      <c r="N5" s="56"/>
      <c r="O5" s="56"/>
    </row>
    <row r="6" spans="1:15" ht="15.75" customHeight="1">
      <c r="A6" s="263" t="str">
        <f>M!B20</f>
        <v>Сув хўжалигини ташкил этиш ва бошқариш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</row>
    <row r="7" spans="1:15" ht="15.75" customHeight="1">
      <c r="A7" s="18"/>
      <c r="B7" s="18"/>
      <c r="C7" s="62">
        <f>M!C3</f>
        <v>1</v>
      </c>
      <c r="D7" s="61" t="s">
        <v>6</v>
      </c>
      <c r="E7" s="266"/>
      <c r="F7" s="266"/>
      <c r="G7" s="30">
        <v>7</v>
      </c>
      <c r="H7" s="266"/>
      <c r="I7" s="266"/>
      <c r="J7" s="61" t="s">
        <v>23</v>
      </c>
      <c r="K7" s="30">
        <v>2</v>
      </c>
      <c r="L7" s="20" t="s">
        <v>7</v>
      </c>
      <c r="M7" s="20"/>
      <c r="N7" s="20"/>
      <c r="O7" s="20"/>
    </row>
    <row r="8" spans="1:15" ht="15.75" customHeight="1">
      <c r="A8" s="268" t="s">
        <v>39</v>
      </c>
      <c r="B8" s="268"/>
      <c r="C8" s="58" t="str">
        <f>ЖН!L5</f>
        <v>Тупроқшунослик ва деҳқончилик</v>
      </c>
      <c r="D8" s="53" t="s">
        <v>49</v>
      </c>
      <c r="E8" s="53"/>
      <c r="F8" s="53"/>
      <c r="G8" s="302" t="s">
        <v>161</v>
      </c>
      <c r="H8" s="303"/>
      <c r="I8" s="303"/>
      <c r="J8" s="303"/>
      <c r="K8" s="66"/>
      <c r="L8" s="46" t="s">
        <v>48</v>
      </c>
      <c r="M8" s="46"/>
      <c r="N8" s="65"/>
      <c r="O8" s="68"/>
    </row>
    <row r="9" spans="1:15" ht="18.75" customHeight="1">
      <c r="A9" s="21" t="s">
        <v>25</v>
      </c>
      <c r="B9" s="21"/>
      <c r="C9" s="272" t="s">
        <v>26</v>
      </c>
      <c r="D9" s="272"/>
      <c r="E9" s="272"/>
      <c r="F9" s="272"/>
      <c r="G9" s="32">
        <v>74</v>
      </c>
      <c r="H9" s="279" t="s">
        <v>43</v>
      </c>
      <c r="I9" s="279"/>
      <c r="J9" s="279"/>
      <c r="K9" s="279"/>
      <c r="L9" s="32">
        <f>M!E10</f>
        <v>14</v>
      </c>
      <c r="M9" s="72" t="str">
        <f>M!F8</f>
        <v> Июнь 2018 й</v>
      </c>
      <c r="N9" s="48"/>
      <c r="O9" s="48"/>
    </row>
    <row r="10" spans="1:15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</row>
    <row r="11" spans="1:15" ht="12.75" customHeight="1" thickBot="1">
      <c r="A11" s="269" t="s">
        <v>0</v>
      </c>
      <c r="B11" s="270" t="s">
        <v>40</v>
      </c>
      <c r="C11" s="270"/>
      <c r="D11" s="271" t="s">
        <v>8</v>
      </c>
      <c r="E11" s="270" t="s">
        <v>9</v>
      </c>
      <c r="F11" s="270"/>
      <c r="G11" s="270"/>
      <c r="H11" s="270"/>
      <c r="I11" s="270"/>
      <c r="J11" s="270"/>
      <c r="K11" s="270"/>
      <c r="L11" s="267" t="s">
        <v>10</v>
      </c>
      <c r="M11" s="267" t="s">
        <v>11</v>
      </c>
      <c r="N11" s="267" t="s">
        <v>12</v>
      </c>
      <c r="O11" s="270" t="s">
        <v>13</v>
      </c>
    </row>
    <row r="12" spans="1:15" ht="75" customHeight="1" thickBot="1">
      <c r="A12" s="269"/>
      <c r="B12" s="270"/>
      <c r="C12" s="270"/>
      <c r="D12" s="271"/>
      <c r="E12" s="109" t="s">
        <v>62</v>
      </c>
      <c r="F12" s="109" t="s">
        <v>69</v>
      </c>
      <c r="G12" s="109" t="s">
        <v>70</v>
      </c>
      <c r="H12" s="109" t="s">
        <v>71</v>
      </c>
      <c r="I12" s="109" t="s">
        <v>35</v>
      </c>
      <c r="J12" s="109" t="s">
        <v>56</v>
      </c>
      <c r="K12" s="109" t="s">
        <v>59</v>
      </c>
      <c r="L12" s="267"/>
      <c r="M12" s="267"/>
      <c r="N12" s="267"/>
      <c r="O12" s="270"/>
    </row>
    <row r="13" spans="1:15" s="6" customFormat="1" ht="27.75" customHeight="1" thickBot="1">
      <c r="A13" s="110">
        <v>1</v>
      </c>
      <c r="B13" s="273" t="s">
        <v>100</v>
      </c>
      <c r="C13" s="274" t="s">
        <v>127</v>
      </c>
      <c r="D13" s="111" t="str">
        <f>ЖН!C9</f>
        <v>В-17-042</v>
      </c>
      <c r="E13" s="110">
        <f>ЖН!L9+ЖН!M9</f>
        <v>14</v>
      </c>
      <c r="F13" s="110">
        <f>ЖН!N9+ЖН!O9</f>
        <v>15</v>
      </c>
      <c r="G13" s="110">
        <f>ЖН!L9+ЖН!M9+ЖН!N9+ЖН!O9</f>
        <v>29</v>
      </c>
      <c r="H13" s="110"/>
      <c r="I13" s="110"/>
      <c r="J13" s="110">
        <f>ОН!L9+ОН!M9+ОН!N9+ОН!O9</f>
        <v>0</v>
      </c>
      <c r="K13" s="110">
        <f>+G13+J13</f>
        <v>29</v>
      </c>
      <c r="L13" s="113"/>
      <c r="M13" s="113"/>
      <c r="N13" s="113"/>
      <c r="O13" s="113"/>
    </row>
    <row r="14" spans="1:15" s="6" customFormat="1" ht="27.75" customHeight="1" thickBot="1">
      <c r="A14" s="110">
        <v>2</v>
      </c>
      <c r="B14" s="273" t="s">
        <v>84</v>
      </c>
      <c r="C14" s="274" t="s">
        <v>128</v>
      </c>
      <c r="D14" s="111" t="str">
        <f>ЖН!C10</f>
        <v>В-17-057</v>
      </c>
      <c r="E14" s="110">
        <f>ЖН!L10+ЖН!M10</f>
        <v>14</v>
      </c>
      <c r="F14" s="110">
        <f>ЖН!N10+ЖН!O10</f>
        <v>15</v>
      </c>
      <c r="G14" s="110">
        <f>ЖН!L10+ЖН!M10+ЖН!N10+ЖН!O10</f>
        <v>29</v>
      </c>
      <c r="H14" s="110"/>
      <c r="I14" s="110"/>
      <c r="J14" s="110">
        <f>ОН!L10+ОН!M10+ОН!N10+ОН!O10</f>
        <v>0</v>
      </c>
      <c r="K14" s="110">
        <f aca="true" t="shared" si="0" ref="K14:K30">+G14+J14</f>
        <v>29</v>
      </c>
      <c r="L14" s="113"/>
      <c r="M14" s="113"/>
      <c r="N14" s="113"/>
      <c r="O14" s="113"/>
    </row>
    <row r="15" spans="1:15" s="6" customFormat="1" ht="27.75" customHeight="1" thickBot="1">
      <c r="A15" s="110">
        <v>3</v>
      </c>
      <c r="B15" s="273" t="s">
        <v>85</v>
      </c>
      <c r="C15" s="274" t="s">
        <v>129</v>
      </c>
      <c r="D15" s="111" t="str">
        <f>ЖН!C11</f>
        <v>В-17-058</v>
      </c>
      <c r="E15" s="110">
        <f>ЖН!L11+ЖН!M11</f>
        <v>16</v>
      </c>
      <c r="F15" s="110">
        <f>ЖН!N11+ЖН!O11</f>
        <v>15</v>
      </c>
      <c r="G15" s="110">
        <f>ЖН!L11+ЖН!M11+ЖН!N11+ЖН!O11</f>
        <v>31</v>
      </c>
      <c r="H15" s="110"/>
      <c r="I15" s="110"/>
      <c r="J15" s="110">
        <f>ОН!L11+ОН!M11+ОН!N11+ОН!O11</f>
        <v>0</v>
      </c>
      <c r="K15" s="110">
        <f t="shared" si="0"/>
        <v>31</v>
      </c>
      <c r="L15" s="113"/>
      <c r="M15" s="113"/>
      <c r="N15" s="113"/>
      <c r="O15" s="113"/>
    </row>
    <row r="16" spans="1:15" s="6" customFormat="1" ht="27.75" customHeight="1" thickBot="1">
      <c r="A16" s="110">
        <v>4</v>
      </c>
      <c r="B16" s="273" t="s">
        <v>86</v>
      </c>
      <c r="C16" s="274" t="s">
        <v>130</v>
      </c>
      <c r="D16" s="111" t="str">
        <f>ЖН!C12</f>
        <v>В-17-059</v>
      </c>
      <c r="E16" s="110">
        <f>ЖН!L12+ЖН!M12</f>
        <v>14</v>
      </c>
      <c r="F16" s="110">
        <f>ЖН!N12+ЖН!O12</f>
        <v>15</v>
      </c>
      <c r="G16" s="110">
        <f>ЖН!L12+ЖН!M12+ЖН!N12+ЖН!O12</f>
        <v>29</v>
      </c>
      <c r="H16" s="110"/>
      <c r="I16" s="110"/>
      <c r="J16" s="110">
        <f>ОН!L12+ОН!M12+ОН!N12+ОН!O12</f>
        <v>0</v>
      </c>
      <c r="K16" s="110">
        <f t="shared" si="0"/>
        <v>29</v>
      </c>
      <c r="L16" s="113"/>
      <c r="M16" s="113"/>
      <c r="N16" s="113"/>
      <c r="O16" s="113"/>
    </row>
    <row r="17" spans="1:15" s="6" customFormat="1" ht="27.75" customHeight="1" thickBot="1">
      <c r="A17" s="110">
        <v>5</v>
      </c>
      <c r="B17" s="273" t="s">
        <v>87</v>
      </c>
      <c r="C17" s="274" t="s">
        <v>107</v>
      </c>
      <c r="D17" s="111" t="str">
        <f>ЖН!C13</f>
        <v>В-17-060</v>
      </c>
      <c r="E17" s="110">
        <f>ЖН!L13+ЖН!M13</f>
        <v>16</v>
      </c>
      <c r="F17" s="110">
        <f>ЖН!N13+ЖН!O13</f>
        <v>16</v>
      </c>
      <c r="G17" s="110">
        <f>ЖН!L13+ЖН!M13+ЖН!N13+ЖН!O13</f>
        <v>32</v>
      </c>
      <c r="H17" s="110"/>
      <c r="I17" s="110"/>
      <c r="J17" s="110">
        <f>ОН!L13+ОН!M13+ОН!N13+ОН!O13</f>
        <v>0</v>
      </c>
      <c r="K17" s="110">
        <f t="shared" si="0"/>
        <v>32</v>
      </c>
      <c r="L17" s="113"/>
      <c r="M17" s="113"/>
      <c r="N17" s="113"/>
      <c r="O17" s="113"/>
    </row>
    <row r="18" spans="1:15" s="6" customFormat="1" ht="27.75" customHeight="1" thickBot="1">
      <c r="A18" s="110">
        <v>6</v>
      </c>
      <c r="B18" s="273" t="s">
        <v>88</v>
      </c>
      <c r="C18" s="274" t="s">
        <v>114</v>
      </c>
      <c r="D18" s="111" t="str">
        <f>ЖН!C14</f>
        <v>В-17-061</v>
      </c>
      <c r="E18" s="110">
        <f>ЖН!L14+ЖН!M14</f>
        <v>12</v>
      </c>
      <c r="F18" s="110">
        <f>ЖН!N14+ЖН!O14</f>
        <v>11</v>
      </c>
      <c r="G18" s="110">
        <f>ЖН!L14+ЖН!M14+ЖН!N14+ЖН!O14</f>
        <v>23</v>
      </c>
      <c r="H18" s="110"/>
      <c r="I18" s="110"/>
      <c r="J18" s="110">
        <f>ОН!L14+ОН!M14+ОН!N14+ОН!O14</f>
        <v>0</v>
      </c>
      <c r="K18" s="110">
        <f t="shared" si="0"/>
        <v>23</v>
      </c>
      <c r="L18" s="113"/>
      <c r="M18" s="113"/>
      <c r="N18" s="113"/>
      <c r="O18" s="113"/>
    </row>
    <row r="19" spans="1:15" s="6" customFormat="1" ht="27.75" customHeight="1" thickBot="1">
      <c r="A19" s="110">
        <v>7</v>
      </c>
      <c r="B19" s="273" t="s">
        <v>89</v>
      </c>
      <c r="C19" s="274" t="s">
        <v>104</v>
      </c>
      <c r="D19" s="111" t="str">
        <f>ЖН!C15</f>
        <v>В-17-062</v>
      </c>
      <c r="E19" s="110">
        <f>ЖН!L15+ЖН!M15</f>
        <v>17</v>
      </c>
      <c r="F19" s="110">
        <f>ЖН!N15+ЖН!O15</f>
        <v>16</v>
      </c>
      <c r="G19" s="110">
        <f>ЖН!L15+ЖН!M15+ЖН!N15+ЖН!O15</f>
        <v>33</v>
      </c>
      <c r="H19" s="110"/>
      <c r="I19" s="110"/>
      <c r="J19" s="110">
        <f>ОН!L15+ОН!M15+ОН!N15+ОН!O15</f>
        <v>0</v>
      </c>
      <c r="K19" s="110">
        <f t="shared" si="0"/>
        <v>33</v>
      </c>
      <c r="L19" s="113"/>
      <c r="M19" s="113"/>
      <c r="N19" s="113"/>
      <c r="O19" s="113"/>
    </row>
    <row r="20" spans="1:15" s="6" customFormat="1" ht="27.75" customHeight="1" thickBot="1">
      <c r="A20" s="110">
        <v>8</v>
      </c>
      <c r="B20" s="273" t="s">
        <v>90</v>
      </c>
      <c r="C20" s="274" t="s">
        <v>113</v>
      </c>
      <c r="D20" s="111" t="str">
        <f>ЖН!C16</f>
        <v>В-17-063</v>
      </c>
      <c r="E20" s="110">
        <f>ЖН!L16+ЖН!M16</f>
        <v>16</v>
      </c>
      <c r="F20" s="110">
        <f>ЖН!N16+ЖН!O16</f>
        <v>15</v>
      </c>
      <c r="G20" s="110">
        <f>ЖН!L16+ЖН!M16+ЖН!N16+ЖН!O16</f>
        <v>31</v>
      </c>
      <c r="H20" s="110"/>
      <c r="I20" s="110"/>
      <c r="J20" s="110">
        <f>ОН!L16+ОН!M16+ОН!N16+ОН!O16</f>
        <v>0</v>
      </c>
      <c r="K20" s="110">
        <f t="shared" si="0"/>
        <v>31</v>
      </c>
      <c r="L20" s="113"/>
      <c r="M20" s="113"/>
      <c r="N20" s="113"/>
      <c r="O20" s="113"/>
    </row>
    <row r="21" spans="1:15" s="6" customFormat="1" ht="27.75" customHeight="1" thickBot="1">
      <c r="A21" s="110">
        <v>9</v>
      </c>
      <c r="B21" s="273" t="s">
        <v>91</v>
      </c>
      <c r="C21" s="274" t="s">
        <v>106</v>
      </c>
      <c r="D21" s="111" t="s">
        <v>106</v>
      </c>
      <c r="E21" s="110" t="e">
        <f>ЖН!#REF!+ЖН!#REF!</f>
        <v>#REF!</v>
      </c>
      <c r="F21" s="110" t="e">
        <f>ЖН!#REF!+ЖН!#REF!</f>
        <v>#REF!</v>
      </c>
      <c r="G21" s="110">
        <f>ЖН!L17+ЖН!M17+ЖН!N17+ЖН!O17</f>
        <v>16</v>
      </c>
      <c r="H21" s="110"/>
      <c r="I21" s="110"/>
      <c r="J21" s="110">
        <f>ОН!L17+ОН!M17+ОН!N17+ОН!O17</f>
        <v>0</v>
      </c>
      <c r="K21" s="110">
        <f t="shared" si="0"/>
        <v>16</v>
      </c>
      <c r="L21" s="113"/>
      <c r="M21" s="113"/>
      <c r="N21" s="113"/>
      <c r="O21" s="113"/>
    </row>
    <row r="22" spans="1:15" s="6" customFormat="1" ht="27.75" customHeight="1" thickBot="1">
      <c r="A22" s="110">
        <v>10</v>
      </c>
      <c r="B22" s="273" t="s">
        <v>92</v>
      </c>
      <c r="C22" s="274" t="s">
        <v>112</v>
      </c>
      <c r="D22" s="111" t="str">
        <f>ЖН!C17</f>
        <v>В-17-064</v>
      </c>
      <c r="E22" s="110">
        <f>ЖН!L17+ЖН!M17</f>
        <v>4</v>
      </c>
      <c r="F22" s="110">
        <f>ЖН!N17+ЖН!O17</f>
        <v>12</v>
      </c>
      <c r="G22" s="110">
        <f>ЖН!L18+ЖН!M18+ЖН!N18+ЖН!O18</f>
        <v>29</v>
      </c>
      <c r="H22" s="110"/>
      <c r="I22" s="110"/>
      <c r="J22" s="110">
        <f>ОН!L18+ОН!M18+ОН!N18+ОН!O18</f>
        <v>0</v>
      </c>
      <c r="K22" s="110">
        <f t="shared" si="0"/>
        <v>29</v>
      </c>
      <c r="L22" s="113"/>
      <c r="M22" s="113"/>
      <c r="N22" s="113"/>
      <c r="O22" s="113"/>
    </row>
    <row r="23" spans="1:15" s="6" customFormat="1" ht="27.75" customHeight="1" thickBot="1">
      <c r="A23" s="110">
        <v>11</v>
      </c>
      <c r="B23" s="273" t="s">
        <v>93</v>
      </c>
      <c r="C23" s="274" t="s">
        <v>115</v>
      </c>
      <c r="D23" s="111" t="str">
        <f>ЖН!C18</f>
        <v>В-17-065</v>
      </c>
      <c r="E23" s="110">
        <f>ЖН!L18+ЖН!M18</f>
        <v>15</v>
      </c>
      <c r="F23" s="110">
        <f>ЖН!N18+ЖН!O18</f>
        <v>14</v>
      </c>
      <c r="G23" s="110">
        <f>ЖН!L19+ЖН!M19+ЖН!N19+ЖН!O19</f>
        <v>25</v>
      </c>
      <c r="H23" s="110"/>
      <c r="I23" s="110"/>
      <c r="J23" s="110">
        <f>ОН!L19+ОН!M19+ОН!N19+ОН!O19</f>
        <v>0</v>
      </c>
      <c r="K23" s="110">
        <f t="shared" si="0"/>
        <v>25</v>
      </c>
      <c r="L23" s="113"/>
      <c r="M23" s="113"/>
      <c r="N23" s="113"/>
      <c r="O23" s="113"/>
    </row>
    <row r="24" spans="1:15" s="6" customFormat="1" ht="27.75" customHeight="1" thickBot="1">
      <c r="A24" s="110">
        <v>12</v>
      </c>
      <c r="B24" s="273" t="s">
        <v>94</v>
      </c>
      <c r="C24" s="274" t="s">
        <v>109</v>
      </c>
      <c r="D24" s="111" t="str">
        <f>ЖН!C19</f>
        <v>В-17-066</v>
      </c>
      <c r="E24" s="110">
        <f>ЖН!L19+ЖН!M19</f>
        <v>10</v>
      </c>
      <c r="F24" s="110">
        <f>ЖН!N19+ЖН!O19</f>
        <v>15</v>
      </c>
      <c r="G24" s="110">
        <f>ЖН!L20+ЖН!M20+ЖН!N20+ЖН!O20</f>
        <v>21</v>
      </c>
      <c r="H24" s="110"/>
      <c r="I24" s="110"/>
      <c r="J24" s="110">
        <f>ОН!L20+ОН!M20+ОН!N20+ОН!O20</f>
        <v>0</v>
      </c>
      <c r="K24" s="110">
        <f t="shared" si="0"/>
        <v>21</v>
      </c>
      <c r="L24" s="113"/>
      <c r="M24" s="113"/>
      <c r="N24" s="113"/>
      <c r="O24" s="113"/>
    </row>
    <row r="25" spans="1:15" s="6" customFormat="1" ht="27.75" customHeight="1" thickBot="1">
      <c r="A25" s="110">
        <v>13</v>
      </c>
      <c r="B25" s="273" t="s">
        <v>95</v>
      </c>
      <c r="C25" s="274" t="s">
        <v>111</v>
      </c>
      <c r="D25" s="111" t="str">
        <f>ЖН!C20</f>
        <v>В-17-067</v>
      </c>
      <c r="E25" s="110">
        <f>ЖН!L20+ЖН!M20</f>
        <v>10</v>
      </c>
      <c r="F25" s="110">
        <f>ЖН!N20+ЖН!O20</f>
        <v>11</v>
      </c>
      <c r="G25" s="110">
        <f>ЖН!L21+ЖН!M21+ЖН!N21+ЖН!O21</f>
        <v>32</v>
      </c>
      <c r="H25" s="110"/>
      <c r="I25" s="110"/>
      <c r="J25" s="110">
        <f>ОН!L21+ОН!M21+ОН!N21+ОН!O21</f>
        <v>0</v>
      </c>
      <c r="K25" s="110">
        <f t="shared" si="0"/>
        <v>32</v>
      </c>
      <c r="L25" s="113"/>
      <c r="M25" s="113"/>
      <c r="N25" s="113"/>
      <c r="O25" s="113"/>
    </row>
    <row r="26" spans="1:15" s="6" customFormat="1" ht="27.75" customHeight="1" thickBot="1">
      <c r="A26" s="110">
        <v>14</v>
      </c>
      <c r="B26" s="273" t="s">
        <v>96</v>
      </c>
      <c r="C26" s="274" t="s">
        <v>108</v>
      </c>
      <c r="D26" s="111" t="str">
        <f>ЖН!C21</f>
        <v>В-17-068</v>
      </c>
      <c r="E26" s="110">
        <f>ЖН!L21+ЖН!M21</f>
        <v>16</v>
      </c>
      <c r="F26" s="110">
        <f>ЖН!N21+ЖН!O21</f>
        <v>16</v>
      </c>
      <c r="G26" s="110">
        <f>ЖН!L22+ЖН!M22+ЖН!N22+ЖН!O22</f>
        <v>32</v>
      </c>
      <c r="H26" s="110"/>
      <c r="I26" s="110"/>
      <c r="J26" s="110">
        <f>ОН!L22+ОН!M22+ОН!N22+ОН!O22</f>
        <v>0</v>
      </c>
      <c r="K26" s="110">
        <f t="shared" si="0"/>
        <v>32</v>
      </c>
      <c r="L26" s="113"/>
      <c r="M26" s="113"/>
      <c r="N26" s="113"/>
      <c r="O26" s="113"/>
    </row>
    <row r="27" spans="1:15" s="6" customFormat="1" ht="27.75" customHeight="1" thickBot="1">
      <c r="A27" s="110">
        <v>15</v>
      </c>
      <c r="B27" s="273" t="s">
        <v>97</v>
      </c>
      <c r="C27" s="274" t="s">
        <v>110</v>
      </c>
      <c r="D27" s="111" t="str">
        <f>ЖН!C22</f>
        <v>В-17-069</v>
      </c>
      <c r="E27" s="110">
        <f>ЖН!L22+ЖН!M22</f>
        <v>16</v>
      </c>
      <c r="F27" s="110">
        <f>ЖН!N22+ЖН!O22</f>
        <v>16</v>
      </c>
      <c r="G27" s="110">
        <f>ЖН!L23+ЖН!M23+ЖН!N23+ЖН!O23</f>
        <v>32</v>
      </c>
      <c r="H27" s="110"/>
      <c r="I27" s="110"/>
      <c r="J27" s="110">
        <f>ОН!L23+ОН!M23+ОН!N23+ОН!O23</f>
        <v>0</v>
      </c>
      <c r="K27" s="110">
        <f t="shared" si="0"/>
        <v>32</v>
      </c>
      <c r="L27" s="113"/>
      <c r="M27" s="113"/>
      <c r="N27" s="113"/>
      <c r="O27" s="113"/>
    </row>
    <row r="28" spans="1:15" s="6" customFormat="1" ht="27.75" customHeight="1" thickBot="1">
      <c r="A28" s="110">
        <v>16</v>
      </c>
      <c r="B28" s="273" t="s">
        <v>98</v>
      </c>
      <c r="C28" s="274" t="s">
        <v>103</v>
      </c>
      <c r="D28" s="111" t="str">
        <f>ЖН!C23</f>
        <v>В-17-070</v>
      </c>
      <c r="E28" s="110">
        <f>ЖН!L23+ЖН!M23</f>
        <v>16</v>
      </c>
      <c r="F28" s="110">
        <f>ЖН!N23+ЖН!O23</f>
        <v>16</v>
      </c>
      <c r="G28" s="110">
        <f>ЖН!L24+ЖН!M24+ЖН!N24+ЖН!O24</f>
        <v>30</v>
      </c>
      <c r="H28" s="110"/>
      <c r="I28" s="110"/>
      <c r="J28" s="110">
        <f>ОН!L24+ОН!M24+ОН!N24+ОН!O24</f>
        <v>0</v>
      </c>
      <c r="K28" s="110">
        <f t="shared" si="0"/>
        <v>30</v>
      </c>
      <c r="L28" s="113"/>
      <c r="M28" s="113"/>
      <c r="N28" s="113"/>
      <c r="O28" s="113"/>
    </row>
    <row r="29" spans="1:15" s="6" customFormat="1" ht="27.75" customHeight="1" thickBot="1">
      <c r="A29" s="110">
        <v>17</v>
      </c>
      <c r="B29" s="273" t="s">
        <v>99</v>
      </c>
      <c r="C29" s="274" t="s">
        <v>105</v>
      </c>
      <c r="D29" s="111" t="str">
        <f>ЖН!C24</f>
        <v>В-17-071</v>
      </c>
      <c r="E29" s="110">
        <f>ЖН!L24+ЖН!M24</f>
        <v>14</v>
      </c>
      <c r="F29" s="110">
        <f>ЖН!N24+ЖН!O24</f>
        <v>16</v>
      </c>
      <c r="G29" s="110">
        <f>ЖН!L25+ЖН!M25+ЖН!N25+ЖН!O25</f>
        <v>32</v>
      </c>
      <c r="H29" s="110"/>
      <c r="I29" s="110"/>
      <c r="J29" s="110">
        <f>ОН!L25+ОН!M25+ОН!N25+ОН!O25</f>
        <v>0</v>
      </c>
      <c r="K29" s="110">
        <f t="shared" si="0"/>
        <v>32</v>
      </c>
      <c r="L29" s="113"/>
      <c r="M29" s="113"/>
      <c r="N29" s="113"/>
      <c r="O29" s="113"/>
    </row>
    <row r="30" spans="1:15" s="6" customFormat="1" ht="27.75" customHeight="1" thickBot="1">
      <c r="A30" s="110">
        <v>18</v>
      </c>
      <c r="B30" s="273" t="s">
        <v>102</v>
      </c>
      <c r="C30" s="274" t="s">
        <v>131</v>
      </c>
      <c r="D30" s="111" t="s">
        <v>131</v>
      </c>
      <c r="E30" s="110"/>
      <c r="F30" s="110"/>
      <c r="G30" s="110">
        <f>ЖН!L26+ЖН!M26+ЖН!N26+ЖН!O26</f>
        <v>17</v>
      </c>
      <c r="H30" s="110"/>
      <c r="I30" s="110"/>
      <c r="J30" s="110">
        <f>ОН!L26+ОН!M26+ОН!N26+ОН!O26</f>
        <v>0</v>
      </c>
      <c r="K30" s="110">
        <f t="shared" si="0"/>
        <v>17</v>
      </c>
      <c r="L30" s="113"/>
      <c r="M30" s="113"/>
      <c r="N30" s="113"/>
      <c r="O30" s="113"/>
    </row>
    <row r="31" spans="1:15" ht="49.5" customHeight="1" thickBot="1">
      <c r="A31" s="299" t="s">
        <v>14</v>
      </c>
      <c r="B31" s="299"/>
      <c r="C31" s="299"/>
      <c r="D31" s="114"/>
      <c r="E31" s="115"/>
      <c r="F31" s="116"/>
      <c r="G31" s="116"/>
      <c r="H31" s="116"/>
      <c r="I31" s="115"/>
      <c r="J31" s="110"/>
      <c r="K31" s="117"/>
      <c r="L31" s="117"/>
      <c r="M31" s="115"/>
      <c r="N31" s="115"/>
      <c r="O31" s="118"/>
    </row>
    <row r="32" spans="1:3" ht="39.75" customHeight="1">
      <c r="A32" s="288"/>
      <c r="B32" s="288"/>
      <c r="C32" s="288"/>
    </row>
    <row r="33" spans="1:15" ht="18">
      <c r="A33" s="22"/>
      <c r="B33" s="22"/>
      <c r="C33" s="23" t="s">
        <v>15</v>
      </c>
      <c r="D33" s="47">
        <v>18</v>
      </c>
      <c r="E33" s="59"/>
      <c r="F33" s="59"/>
      <c r="G33" s="25" t="s">
        <v>76</v>
      </c>
      <c r="H33" s="25"/>
      <c r="I33" s="25"/>
      <c r="J33" s="25"/>
      <c r="K33" s="17"/>
      <c r="L33" s="17"/>
      <c r="M33" s="17"/>
      <c r="N33" s="26"/>
      <c r="O33" s="17"/>
    </row>
    <row r="34" spans="1:15" ht="18">
      <c r="A34" s="22"/>
      <c r="B34" s="22"/>
      <c r="C34" s="23"/>
      <c r="D34" s="60"/>
      <c r="E34" s="25"/>
      <c r="F34" s="25"/>
      <c r="G34" s="25"/>
      <c r="H34" s="25"/>
      <c r="I34" s="17"/>
      <c r="J34" s="17"/>
      <c r="K34" s="25"/>
      <c r="L34" s="25"/>
      <c r="M34" s="17"/>
      <c r="N34" s="26"/>
      <c r="O34" s="17"/>
    </row>
    <row r="35" spans="1:15" ht="23.25" customHeight="1">
      <c r="A35" s="17"/>
      <c r="B35" s="17"/>
      <c r="C35" s="26"/>
      <c r="D35" s="289" t="s">
        <v>16</v>
      </c>
      <c r="E35" s="289"/>
      <c r="F35" s="289"/>
      <c r="G35" s="289"/>
      <c r="H35" s="25"/>
      <c r="I35" s="24"/>
      <c r="J35" s="24"/>
      <c r="K35" s="290" t="s">
        <v>17</v>
      </c>
      <c r="L35" s="290"/>
      <c r="M35" s="24"/>
      <c r="N35" s="24"/>
      <c r="O35" s="17"/>
    </row>
    <row r="36" spans="1:15" ht="18">
      <c r="A36" s="291"/>
      <c r="B36" s="291"/>
      <c r="C36" s="291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8">
      <c r="A37" s="26" t="s">
        <v>73</v>
      </c>
      <c r="B37" s="26"/>
      <c r="C37" s="26"/>
      <c r="D37" s="259" t="str">
        <f>M!F20</f>
        <v>О.Р. Кучаров</v>
      </c>
      <c r="E37" s="259"/>
      <c r="F37" s="259"/>
      <c r="G37" s="259"/>
      <c r="H37" s="59"/>
      <c r="I37" s="59"/>
      <c r="J37" s="59"/>
      <c r="K37" s="25" t="s">
        <v>18</v>
      </c>
      <c r="L37" s="25"/>
      <c r="M37" s="24"/>
      <c r="N37" s="304" t="str">
        <f>M!G10</f>
        <v>Ф.Қиличева</v>
      </c>
      <c r="O37" s="304"/>
    </row>
    <row r="38" spans="1:15" ht="18">
      <c r="A38" s="285" t="s">
        <v>19</v>
      </c>
      <c r="B38" s="285"/>
      <c r="C38" s="27" t="s">
        <v>1</v>
      </c>
      <c r="D38" s="262" t="s">
        <v>20</v>
      </c>
      <c r="E38" s="262"/>
      <c r="F38" s="262"/>
      <c r="G38" s="262"/>
      <c r="H38" s="59"/>
      <c r="I38" s="28"/>
      <c r="J38" s="28"/>
      <c r="K38" s="17"/>
      <c r="L38" s="17"/>
      <c r="M38" s="262" t="s">
        <v>21</v>
      </c>
      <c r="N38" s="262"/>
      <c r="O38" s="28" t="s">
        <v>20</v>
      </c>
    </row>
  </sheetData>
  <sheetProtection/>
  <mergeCells count="47">
    <mergeCell ref="B26:C26"/>
    <mergeCell ref="B30:C30"/>
    <mergeCell ref="K35:L35"/>
    <mergeCell ref="A36:C36"/>
    <mergeCell ref="N37:O37"/>
    <mergeCell ref="A38:B38"/>
    <mergeCell ref="M38:N38"/>
    <mergeCell ref="D37:G37"/>
    <mergeCell ref="D38:G38"/>
    <mergeCell ref="D35:G35"/>
    <mergeCell ref="A31:C31"/>
    <mergeCell ref="A32:C32"/>
    <mergeCell ref="B23:C23"/>
    <mergeCell ref="B24:C24"/>
    <mergeCell ref="B21:C21"/>
    <mergeCell ref="B22:C22"/>
    <mergeCell ref="B29:C29"/>
    <mergeCell ref="B27:C27"/>
    <mergeCell ref="B28:C28"/>
    <mergeCell ref="B25:C25"/>
    <mergeCell ref="B19:C19"/>
    <mergeCell ref="B20:C20"/>
    <mergeCell ref="B17:C17"/>
    <mergeCell ref="B18:C18"/>
    <mergeCell ref="B15:C15"/>
    <mergeCell ref="B16:C16"/>
    <mergeCell ref="B13:C13"/>
    <mergeCell ref="B14:C14"/>
    <mergeCell ref="C9:F9"/>
    <mergeCell ref="N11:N12"/>
    <mergeCell ref="O11:O12"/>
    <mergeCell ref="H9:K9"/>
    <mergeCell ref="A11:A12"/>
    <mergeCell ref="B11:C12"/>
    <mergeCell ref="D11:D12"/>
    <mergeCell ref="E11:K11"/>
    <mergeCell ref="L11:L12"/>
    <mergeCell ref="M11:M12"/>
    <mergeCell ref="E7:F7"/>
    <mergeCell ref="H7:I7"/>
    <mergeCell ref="A8:B8"/>
    <mergeCell ref="A6:O6"/>
    <mergeCell ref="A2:O2"/>
    <mergeCell ref="A4:I4"/>
    <mergeCell ref="A5:H5"/>
    <mergeCell ref="A3:P3"/>
    <mergeCell ref="G8:J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9"/>
  <sheetViews>
    <sheetView view="pageLayout" zoomScaleSheetLayoutView="100" workbookViewId="0" topLeftCell="A7">
      <selection activeCell="J14" sqref="J14:J17"/>
    </sheetView>
  </sheetViews>
  <sheetFormatPr defaultColWidth="9.140625" defaultRowHeight="12.75"/>
  <cols>
    <col min="1" max="2" width="4.57421875" style="5" customWidth="1"/>
    <col min="3" max="3" width="39.140625" style="5" customWidth="1"/>
    <col min="4" max="4" width="14.00390625" style="5" customWidth="1"/>
    <col min="5" max="6" width="4.7109375" style="5" hidden="1" customWidth="1"/>
    <col min="7" max="7" width="11.00390625" style="5" customWidth="1"/>
    <col min="8" max="8" width="4.7109375" style="5" hidden="1" customWidth="1"/>
    <col min="9" max="9" width="4.28125" style="5" hidden="1" customWidth="1"/>
    <col min="10" max="10" width="11.421875" style="5" customWidth="1"/>
    <col min="11" max="11" width="10.8515625" style="5" customWidth="1"/>
    <col min="12" max="12" width="10.00390625" style="5" customWidth="1"/>
    <col min="13" max="13" width="12.8515625" style="5" customWidth="1"/>
    <col min="14" max="14" width="9.421875" style="5" customWidth="1"/>
    <col min="15" max="15" width="15.7109375" style="5" customWidth="1"/>
  </cols>
  <sheetData>
    <row r="1" spans="1:15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08" t="str">
        <f>M!C6</f>
        <v>12-шакл</v>
      </c>
    </row>
    <row r="2" spans="1:15" ht="15.75" customHeight="1">
      <c r="A2" s="263" t="s">
        <v>158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spans="1:16" ht="36.75" customHeight="1">
      <c r="A3" s="264" t="s">
        <v>149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</row>
    <row r="4" spans="1:15" ht="15.75" customHeight="1">
      <c r="A4" s="265" t="s">
        <v>38</v>
      </c>
      <c r="B4" s="265"/>
      <c r="C4" s="265"/>
      <c r="D4" s="265"/>
      <c r="E4" s="265"/>
      <c r="F4" s="265"/>
      <c r="G4" s="265"/>
      <c r="H4" s="265"/>
      <c r="I4" s="265"/>
      <c r="J4" s="18" t="s">
        <v>22</v>
      </c>
      <c r="K4" s="31" t="str">
        <f>M!C1</f>
        <v>17-</v>
      </c>
      <c r="L4" s="31"/>
      <c r="M4" s="19"/>
      <c r="N4" s="19"/>
      <c r="O4" s="19"/>
    </row>
    <row r="5" spans="1:15" ht="15.75" customHeight="1">
      <c r="A5" s="265" t="str">
        <f>M!C20</f>
        <v>2017-2018 ўқув йили</v>
      </c>
      <c r="B5" s="265"/>
      <c r="C5" s="265"/>
      <c r="D5" s="265"/>
      <c r="E5" s="265"/>
      <c r="F5" s="265"/>
      <c r="G5" s="265"/>
      <c r="H5" s="265"/>
      <c r="I5" s="57"/>
      <c r="J5" s="57" t="str">
        <f>M!C2</f>
        <v>Бахорги</v>
      </c>
      <c r="K5" s="56" t="s">
        <v>24</v>
      </c>
      <c r="N5" s="56"/>
      <c r="O5" s="56"/>
    </row>
    <row r="6" spans="1:15" ht="15.75" customHeight="1">
      <c r="A6" s="263" t="str">
        <f>M!B20</f>
        <v>Сув хўжалигини ташкил этиш ва бошқариш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</row>
    <row r="7" spans="1:15" ht="15.75" customHeight="1">
      <c r="A7" s="18"/>
      <c r="B7" s="18"/>
      <c r="C7" s="62">
        <f>M!C3</f>
        <v>1</v>
      </c>
      <c r="D7" s="61" t="s">
        <v>6</v>
      </c>
      <c r="E7" s="266"/>
      <c r="F7" s="266"/>
      <c r="G7" s="30">
        <v>7</v>
      </c>
      <c r="H7" s="266"/>
      <c r="I7" s="266"/>
      <c r="J7" s="61" t="s">
        <v>23</v>
      </c>
      <c r="K7" s="30">
        <v>2</v>
      </c>
      <c r="L7" s="20" t="s">
        <v>7</v>
      </c>
      <c r="M7" s="20"/>
      <c r="N7" s="20"/>
      <c r="O7" s="20"/>
    </row>
    <row r="8" spans="1:15" ht="15.75" customHeight="1">
      <c r="A8" s="268" t="s">
        <v>39</v>
      </c>
      <c r="B8" s="268"/>
      <c r="C8" s="58" t="str">
        <f>M!B11</f>
        <v>Хорижий инвестициялар</v>
      </c>
      <c r="D8" s="53" t="s">
        <v>49</v>
      </c>
      <c r="E8" s="53"/>
      <c r="F8" s="53"/>
      <c r="G8" s="67" t="str">
        <f>ЖН!P6</f>
        <v>Умаров С</v>
      </c>
      <c r="H8" s="67"/>
      <c r="I8" s="69"/>
      <c r="J8" s="69"/>
      <c r="K8" s="66"/>
      <c r="L8" s="46" t="s">
        <v>48</v>
      </c>
      <c r="M8" s="46"/>
      <c r="N8" s="65"/>
      <c r="O8" s="68"/>
    </row>
    <row r="9" spans="1:15" ht="18.75" customHeight="1">
      <c r="A9" s="21" t="s">
        <v>25</v>
      </c>
      <c r="B9" s="21"/>
      <c r="C9" s="272" t="s">
        <v>26</v>
      </c>
      <c r="D9" s="272"/>
      <c r="E9" s="272"/>
      <c r="F9" s="272"/>
      <c r="G9" s="32">
        <v>50</v>
      </c>
      <c r="H9" s="279" t="s">
        <v>43</v>
      </c>
      <c r="I9" s="279"/>
      <c r="J9" s="279"/>
      <c r="K9" s="279"/>
      <c r="L9" s="32">
        <f>M!E11</f>
        <v>11</v>
      </c>
      <c r="M9" s="72" t="str">
        <f>M!F8</f>
        <v> Июнь 2018 й</v>
      </c>
      <c r="N9" s="48"/>
      <c r="O9" s="48"/>
    </row>
    <row r="10" spans="1:15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</row>
    <row r="11" spans="1:15" ht="18" customHeight="1" thickBot="1">
      <c r="A11" s="269" t="s">
        <v>0</v>
      </c>
      <c r="B11" s="270" t="s">
        <v>40</v>
      </c>
      <c r="C11" s="270"/>
      <c r="D11" s="271" t="s">
        <v>8</v>
      </c>
      <c r="E11" s="270" t="s">
        <v>9</v>
      </c>
      <c r="F11" s="270"/>
      <c r="G11" s="270"/>
      <c r="H11" s="270"/>
      <c r="I11" s="270"/>
      <c r="J11" s="270"/>
      <c r="K11" s="270"/>
      <c r="L11" s="267" t="s">
        <v>10</v>
      </c>
      <c r="M11" s="267" t="s">
        <v>11</v>
      </c>
      <c r="N11" s="267" t="s">
        <v>12</v>
      </c>
      <c r="O11" s="270" t="s">
        <v>13</v>
      </c>
    </row>
    <row r="12" spans="1:15" ht="71.25" customHeight="1" thickBot="1">
      <c r="A12" s="269"/>
      <c r="B12" s="270"/>
      <c r="C12" s="270"/>
      <c r="D12" s="271"/>
      <c r="E12" s="109" t="s">
        <v>2</v>
      </c>
      <c r="F12" s="109" t="s">
        <v>3</v>
      </c>
      <c r="G12" s="109" t="s">
        <v>63</v>
      </c>
      <c r="H12" s="109" t="s">
        <v>71</v>
      </c>
      <c r="I12" s="109" t="s">
        <v>72</v>
      </c>
      <c r="J12" s="109" t="s">
        <v>56</v>
      </c>
      <c r="K12" s="109" t="s">
        <v>59</v>
      </c>
      <c r="L12" s="267"/>
      <c r="M12" s="267"/>
      <c r="N12" s="267"/>
      <c r="O12" s="270"/>
    </row>
    <row r="13" spans="1:15" s="6" customFormat="1" ht="27" customHeight="1" thickBot="1">
      <c r="A13" s="112">
        <v>1</v>
      </c>
      <c r="B13" s="305" t="s">
        <v>100</v>
      </c>
      <c r="C13" s="306" t="s">
        <v>127</v>
      </c>
      <c r="D13" s="111" t="str">
        <f>ЖН!C9</f>
        <v>В-17-042</v>
      </c>
      <c r="E13" s="112">
        <f>ЖН!P9+ЖН!Q9</f>
        <v>12</v>
      </c>
      <c r="F13" s="112">
        <f>ЖН!R9+ЖН!S9</f>
        <v>12</v>
      </c>
      <c r="G13" s="110">
        <f>ЖН!P9+ЖН!Q9+ЖН!R9+ЖН!S9</f>
        <v>24</v>
      </c>
      <c r="H13" s="110"/>
      <c r="I13" s="110"/>
      <c r="J13" s="110">
        <f>ОН!P9+ОН!Q9+ОН!R9+ОН!S9</f>
        <v>0</v>
      </c>
      <c r="K13" s="110">
        <f>G13+J13</f>
        <v>24</v>
      </c>
      <c r="L13" s="113">
        <v>0</v>
      </c>
      <c r="M13" s="113"/>
      <c r="N13" s="113"/>
      <c r="O13" s="113"/>
    </row>
    <row r="14" spans="1:15" s="6" customFormat="1" ht="27" customHeight="1" thickBot="1">
      <c r="A14" s="112">
        <v>2</v>
      </c>
      <c r="B14" s="305" t="s">
        <v>84</v>
      </c>
      <c r="C14" s="306" t="s">
        <v>128</v>
      </c>
      <c r="D14" s="111" t="str">
        <f>ЖН!C10</f>
        <v>В-17-057</v>
      </c>
      <c r="E14" s="112">
        <f>ЖН!P10+ЖН!Q10</f>
        <v>12</v>
      </c>
      <c r="F14" s="112">
        <f>ЖН!R10+ЖН!S10</f>
        <v>8</v>
      </c>
      <c r="G14" s="110">
        <f>ЖН!P10+ЖН!Q10+ЖН!R10+ЖН!S10</f>
        <v>20</v>
      </c>
      <c r="H14" s="110"/>
      <c r="I14" s="110"/>
      <c r="J14" s="110">
        <f>ОН!P10+ОН!R10+ОН!Q10+ОН!S10</f>
        <v>0</v>
      </c>
      <c r="K14" s="110">
        <f aca="true" t="shared" si="0" ref="K14:K31">G14+J14</f>
        <v>20</v>
      </c>
      <c r="L14" s="113">
        <v>0</v>
      </c>
      <c r="M14" s="113"/>
      <c r="N14" s="113"/>
      <c r="O14" s="113"/>
    </row>
    <row r="15" spans="1:15" s="6" customFormat="1" ht="27" customHeight="1" thickBot="1">
      <c r="A15" s="112">
        <v>3</v>
      </c>
      <c r="B15" s="305" t="s">
        <v>85</v>
      </c>
      <c r="C15" s="306" t="s">
        <v>129</v>
      </c>
      <c r="D15" s="111" t="str">
        <f>ЖН!C11</f>
        <v>В-17-058</v>
      </c>
      <c r="E15" s="112">
        <f>ЖН!P11+ЖН!Q11</f>
        <v>15</v>
      </c>
      <c r="F15" s="112">
        <f>ЖН!R11+ЖН!S11</f>
        <v>15</v>
      </c>
      <c r="G15" s="110">
        <f>ЖН!P11+ЖН!Q11+ЖН!R11+ЖН!S11</f>
        <v>30</v>
      </c>
      <c r="H15" s="110"/>
      <c r="I15" s="110"/>
      <c r="J15" s="110">
        <f>ОН!P11+ОН!Q11+ОН!R11+ОН!S11</f>
        <v>0</v>
      </c>
      <c r="K15" s="110">
        <f t="shared" si="0"/>
        <v>30</v>
      </c>
      <c r="L15" s="113"/>
      <c r="M15" s="113"/>
      <c r="N15" s="113"/>
      <c r="O15" s="113"/>
    </row>
    <row r="16" spans="1:15" s="6" customFormat="1" ht="27" customHeight="1" thickBot="1">
      <c r="A16" s="112">
        <v>4</v>
      </c>
      <c r="B16" s="305" t="s">
        <v>86</v>
      </c>
      <c r="C16" s="306" t="s">
        <v>130</v>
      </c>
      <c r="D16" s="111" t="str">
        <f>ЖН!C12</f>
        <v>В-17-059</v>
      </c>
      <c r="E16" s="112">
        <f>ЖН!P12+ЖН!Q12</f>
        <v>13</v>
      </c>
      <c r="F16" s="112">
        <f>ЖН!R12+ЖН!S12</f>
        <v>12</v>
      </c>
      <c r="G16" s="110">
        <f>ЖН!P12+ЖН!Q12+ЖН!R12+ЖН!S12</f>
        <v>25</v>
      </c>
      <c r="H16" s="110"/>
      <c r="I16" s="110"/>
      <c r="J16" s="110">
        <f>ОН!P12+ОН!Q12+ОН!R12+ОН!S12</f>
        <v>0</v>
      </c>
      <c r="K16" s="110">
        <f t="shared" si="0"/>
        <v>25</v>
      </c>
      <c r="L16" s="113">
        <v>0</v>
      </c>
      <c r="M16" s="113"/>
      <c r="N16" s="113"/>
      <c r="O16" s="113"/>
    </row>
    <row r="17" spans="1:15" s="6" customFormat="1" ht="27" customHeight="1" thickBot="1">
      <c r="A17" s="112">
        <v>5</v>
      </c>
      <c r="B17" s="305" t="s">
        <v>87</v>
      </c>
      <c r="C17" s="306" t="s">
        <v>107</v>
      </c>
      <c r="D17" s="111" t="str">
        <f>ЖН!C13</f>
        <v>В-17-060</v>
      </c>
      <c r="E17" s="112">
        <f>ЖН!P13+ЖН!Q13</f>
        <v>12</v>
      </c>
      <c r="F17" s="112">
        <f>ЖН!R13+ЖН!S13</f>
        <v>7</v>
      </c>
      <c r="G17" s="110">
        <f>ЖН!P13+ЖН!Q13+ЖН!R13+ЖН!S13</f>
        <v>19</v>
      </c>
      <c r="H17" s="110"/>
      <c r="I17" s="110"/>
      <c r="J17" s="110">
        <f>ОН!P13+ОН!Q13+ОН!R13+ОН!S13</f>
        <v>0</v>
      </c>
      <c r="K17" s="110">
        <f t="shared" si="0"/>
        <v>19</v>
      </c>
      <c r="L17" s="113"/>
      <c r="M17" s="113"/>
      <c r="N17" s="113"/>
      <c r="O17" s="113"/>
    </row>
    <row r="18" spans="1:15" s="6" customFormat="1" ht="27" customHeight="1" thickBot="1">
      <c r="A18" s="112">
        <v>6</v>
      </c>
      <c r="B18" s="305" t="s">
        <v>88</v>
      </c>
      <c r="C18" s="306" t="s">
        <v>114</v>
      </c>
      <c r="D18" s="111" t="str">
        <f>ЖН!C14</f>
        <v>В-17-061</v>
      </c>
      <c r="E18" s="112">
        <f>ЖН!P14+ЖН!Q14</f>
        <v>15</v>
      </c>
      <c r="F18" s="112">
        <f>ЖН!R14+ЖН!S14</f>
        <v>6</v>
      </c>
      <c r="G18" s="110">
        <f>ЖН!P14+ЖН!Q14+ЖН!R14+ЖН!S14</f>
        <v>21</v>
      </c>
      <c r="H18" s="110"/>
      <c r="I18" s="110"/>
      <c r="J18" s="110">
        <f>ОН!P14+ОН!Q14+ОН!R14+ОН!S14</f>
        <v>0</v>
      </c>
      <c r="K18" s="110">
        <f t="shared" si="0"/>
        <v>21</v>
      </c>
      <c r="L18" s="113">
        <v>0</v>
      </c>
      <c r="M18" s="113"/>
      <c r="N18" s="113"/>
      <c r="O18" s="113"/>
    </row>
    <row r="19" spans="1:15" s="6" customFormat="1" ht="27" customHeight="1" thickBot="1">
      <c r="A19" s="112">
        <v>7</v>
      </c>
      <c r="B19" s="305" t="s">
        <v>89</v>
      </c>
      <c r="C19" s="306" t="s">
        <v>104</v>
      </c>
      <c r="D19" s="111" t="str">
        <f>ЖН!C15</f>
        <v>В-17-062</v>
      </c>
      <c r="E19" s="112">
        <f>ЖН!P15+ЖН!Q15</f>
        <v>17</v>
      </c>
      <c r="F19" s="112">
        <f>ЖН!R15+ЖН!S15</f>
        <v>15</v>
      </c>
      <c r="G19" s="110">
        <f>ЖН!P15+ЖН!Q15+ЖН!R15+ЖН!S15</f>
        <v>32</v>
      </c>
      <c r="H19" s="110"/>
      <c r="I19" s="110"/>
      <c r="J19" s="110">
        <f>ОН!P15+ОН!Q15+ОН!R15+ОН!S15</f>
        <v>0</v>
      </c>
      <c r="K19" s="110">
        <f t="shared" si="0"/>
        <v>32</v>
      </c>
      <c r="L19" s="113"/>
      <c r="M19" s="113"/>
      <c r="N19" s="113"/>
      <c r="O19" s="113"/>
    </row>
    <row r="20" spans="1:15" s="6" customFormat="1" ht="27" customHeight="1" thickBot="1">
      <c r="A20" s="112">
        <v>8</v>
      </c>
      <c r="B20" s="305" t="s">
        <v>90</v>
      </c>
      <c r="C20" s="306" t="s">
        <v>113</v>
      </c>
      <c r="D20" s="111" t="str">
        <f>ЖН!C16</f>
        <v>В-17-063</v>
      </c>
      <c r="E20" s="112">
        <f>ЖН!P16+ЖН!Q16</f>
        <v>16</v>
      </c>
      <c r="F20" s="112">
        <f>ЖН!R16+ЖН!S16</f>
        <v>11</v>
      </c>
      <c r="G20" s="110">
        <f>ЖН!P16+ЖН!Q16+ЖН!R16+ЖН!S16</f>
        <v>27</v>
      </c>
      <c r="H20" s="110"/>
      <c r="I20" s="110"/>
      <c r="J20" s="110">
        <f>ОН!P16+ОН!Q16+ОН!R16+ОН!S16</f>
        <v>0</v>
      </c>
      <c r="K20" s="110">
        <f t="shared" si="0"/>
        <v>27</v>
      </c>
      <c r="L20" s="113"/>
      <c r="M20" s="113"/>
      <c r="N20" s="113"/>
      <c r="O20" s="113"/>
    </row>
    <row r="21" spans="1:15" s="6" customFormat="1" ht="27" customHeight="1" thickBot="1">
      <c r="A21" s="112">
        <v>9</v>
      </c>
      <c r="B21" s="305" t="s">
        <v>91</v>
      </c>
      <c r="C21" s="306" t="s">
        <v>106</v>
      </c>
      <c r="D21" s="111" t="s">
        <v>106</v>
      </c>
      <c r="E21" s="112" t="e">
        <f>ЖН!#REF!+ЖН!#REF!</f>
        <v>#REF!</v>
      </c>
      <c r="F21" s="112" t="e">
        <f>ЖН!#REF!+ЖН!#REF!</f>
        <v>#REF!</v>
      </c>
      <c r="G21" s="110">
        <f>ЖН!P17+ЖН!Q17+ЖН!R17+ЖН!S17</f>
        <v>10</v>
      </c>
      <c r="H21" s="110"/>
      <c r="I21" s="110"/>
      <c r="J21" s="110">
        <f>ОН!P17+ОН!Q17+ОН!R17+ОН!S17</f>
        <v>0</v>
      </c>
      <c r="K21" s="110">
        <f t="shared" si="0"/>
        <v>10</v>
      </c>
      <c r="L21" s="113">
        <v>0</v>
      </c>
      <c r="M21" s="113"/>
      <c r="N21" s="113"/>
      <c r="O21" s="113"/>
    </row>
    <row r="22" spans="1:15" s="6" customFormat="1" ht="27" customHeight="1" thickBot="1">
      <c r="A22" s="112">
        <v>10</v>
      </c>
      <c r="B22" s="305" t="s">
        <v>92</v>
      </c>
      <c r="C22" s="306" t="s">
        <v>112</v>
      </c>
      <c r="D22" s="111" t="str">
        <f>ЖН!C17</f>
        <v>В-17-064</v>
      </c>
      <c r="E22" s="112">
        <f>ЖН!P17+ЖН!Q17</f>
        <v>2</v>
      </c>
      <c r="F22" s="112">
        <f>ЖН!R17+ЖН!S17</f>
        <v>8</v>
      </c>
      <c r="G22" s="110">
        <f>ЖН!P18+ЖН!Q18+ЖН!R18+ЖН!S18</f>
        <v>25</v>
      </c>
      <c r="H22" s="110"/>
      <c r="I22" s="110"/>
      <c r="J22" s="110">
        <f>ОН!P18+ОН!Q18+ОН!R18+ОН!S18</f>
        <v>0</v>
      </c>
      <c r="K22" s="110">
        <f t="shared" si="0"/>
        <v>25</v>
      </c>
      <c r="L22" s="113">
        <v>0</v>
      </c>
      <c r="M22" s="113"/>
      <c r="N22" s="113"/>
      <c r="O22" s="113"/>
    </row>
    <row r="23" spans="1:15" s="6" customFormat="1" ht="27" customHeight="1" thickBot="1">
      <c r="A23" s="112">
        <v>11</v>
      </c>
      <c r="B23" s="305" t="s">
        <v>93</v>
      </c>
      <c r="C23" s="306" t="s">
        <v>115</v>
      </c>
      <c r="D23" s="111" t="str">
        <f>ЖН!C18</f>
        <v>В-17-065</v>
      </c>
      <c r="E23" s="112">
        <f>ЖН!P18+ЖН!Q18</f>
        <v>10</v>
      </c>
      <c r="F23" s="112">
        <f>ЖН!R18+ЖН!S18</f>
        <v>15</v>
      </c>
      <c r="G23" s="110">
        <f>ЖН!P19+ЖН!Q19+ЖН!R19+ЖН!S19</f>
        <v>20</v>
      </c>
      <c r="H23" s="110"/>
      <c r="I23" s="110"/>
      <c r="J23" s="110">
        <f>ОН!P19+ОН!Q19+ОН!R19+ОН!S19</f>
        <v>0</v>
      </c>
      <c r="K23" s="110">
        <f t="shared" si="0"/>
        <v>20</v>
      </c>
      <c r="L23" s="113">
        <v>0</v>
      </c>
      <c r="M23" s="113"/>
      <c r="N23" s="113"/>
      <c r="O23" s="113"/>
    </row>
    <row r="24" spans="1:15" s="6" customFormat="1" ht="27" customHeight="1" thickBot="1">
      <c r="A24" s="112">
        <v>12</v>
      </c>
      <c r="B24" s="305" t="s">
        <v>94</v>
      </c>
      <c r="C24" s="306" t="s">
        <v>109</v>
      </c>
      <c r="D24" s="111" t="str">
        <f>ЖН!C19</f>
        <v>В-17-066</v>
      </c>
      <c r="E24" s="112">
        <f>ЖН!P19+ЖН!Q19</f>
        <v>10</v>
      </c>
      <c r="F24" s="112">
        <f>ЖН!R19+ЖН!S19</f>
        <v>10</v>
      </c>
      <c r="G24" s="110">
        <f>ЖН!P20+ЖН!Q20+ЖН!R20+ЖН!S20</f>
        <v>21</v>
      </c>
      <c r="H24" s="110"/>
      <c r="I24" s="110"/>
      <c r="J24" s="110">
        <f>ОН!P20+ОН!Q20+ОН!R20+ОН!S20</f>
        <v>0</v>
      </c>
      <c r="K24" s="110">
        <f t="shared" si="0"/>
        <v>21</v>
      </c>
      <c r="L24" s="113">
        <v>0</v>
      </c>
      <c r="M24" s="113"/>
      <c r="N24" s="113"/>
      <c r="O24" s="113"/>
    </row>
    <row r="25" spans="1:15" s="6" customFormat="1" ht="27" customHeight="1" hidden="1" thickBot="1">
      <c r="A25" s="112">
        <v>13</v>
      </c>
      <c r="B25" s="305" t="s">
        <v>95</v>
      </c>
      <c r="C25" s="306" t="s">
        <v>111</v>
      </c>
      <c r="D25" s="111" t="str">
        <f>ЖН!C20</f>
        <v>В-17-067</v>
      </c>
      <c r="E25" s="112">
        <f>ЖН!P20+ЖН!Q20</f>
        <v>11</v>
      </c>
      <c r="F25" s="112">
        <f>ЖН!R20+ЖН!S20</f>
        <v>10</v>
      </c>
      <c r="G25" s="110"/>
      <c r="H25" s="110"/>
      <c r="I25" s="110"/>
      <c r="J25" s="110"/>
      <c r="K25" s="110">
        <f t="shared" si="0"/>
        <v>0</v>
      </c>
      <c r="L25" s="113"/>
      <c r="M25" s="113"/>
      <c r="N25" s="113"/>
      <c r="O25" s="113"/>
    </row>
    <row r="26" spans="1:15" s="6" customFormat="1" ht="27" customHeight="1" thickBot="1">
      <c r="A26" s="112">
        <v>13</v>
      </c>
      <c r="B26" s="305" t="s">
        <v>96</v>
      </c>
      <c r="C26" s="306" t="s">
        <v>108</v>
      </c>
      <c r="D26" s="111" t="str">
        <f>ЖН!C21</f>
        <v>В-17-068</v>
      </c>
      <c r="E26" s="112">
        <f>ЖН!P21+ЖН!Q21</f>
        <v>17</v>
      </c>
      <c r="F26" s="112">
        <f>ЖН!R21+ЖН!S21</f>
        <v>14</v>
      </c>
      <c r="G26" s="110">
        <f>ЖН!P22+ЖН!Q22+ЖН!R22+ЖН!S22</f>
        <v>31</v>
      </c>
      <c r="H26" s="110"/>
      <c r="I26" s="110"/>
      <c r="J26" s="110">
        <f>ОН!P22+ОН!Q22+ОН!R22+ОН!S22</f>
        <v>0</v>
      </c>
      <c r="K26" s="110">
        <f t="shared" si="0"/>
        <v>31</v>
      </c>
      <c r="L26" s="113"/>
      <c r="M26" s="113"/>
      <c r="N26" s="113"/>
      <c r="O26" s="113"/>
    </row>
    <row r="27" spans="1:15" s="6" customFormat="1" ht="27" customHeight="1" thickBot="1">
      <c r="A27" s="112">
        <v>14</v>
      </c>
      <c r="B27" s="305" t="s">
        <v>95</v>
      </c>
      <c r="C27" s="306" t="s">
        <v>111</v>
      </c>
      <c r="D27" s="111" t="str">
        <f>ЖН!C22</f>
        <v>В-17-069</v>
      </c>
      <c r="E27" s="112">
        <f>ЖН!P22+ЖН!Q22</f>
        <v>16</v>
      </c>
      <c r="F27" s="112">
        <f>ЖН!R22+ЖН!S22</f>
        <v>15</v>
      </c>
      <c r="G27" s="110">
        <f>ЖН!P21+ЖН!Q21+ЖН!R21+ЖН!S21</f>
        <v>31</v>
      </c>
      <c r="H27" s="110"/>
      <c r="I27" s="110"/>
      <c r="J27" s="110">
        <f>ОН!P21+ОН!Q21+ОН!R21+ОН!S21</f>
        <v>0</v>
      </c>
      <c r="K27" s="110">
        <f t="shared" si="0"/>
        <v>31</v>
      </c>
      <c r="L27" s="113"/>
      <c r="M27" s="113"/>
      <c r="N27" s="113"/>
      <c r="O27" s="113"/>
    </row>
    <row r="28" spans="1:15" s="6" customFormat="1" ht="27" customHeight="1" thickBot="1">
      <c r="A28" s="112">
        <v>15</v>
      </c>
      <c r="B28" s="305" t="s">
        <v>97</v>
      </c>
      <c r="C28" s="306" t="s">
        <v>110</v>
      </c>
      <c r="D28" s="111" t="str">
        <f>ЖН!C24</f>
        <v>В-17-071</v>
      </c>
      <c r="E28" s="112">
        <f>ЖН!P24+ЖН!Q24</f>
        <v>10</v>
      </c>
      <c r="F28" s="112">
        <f>ЖН!R24+ЖН!S24</f>
        <v>13</v>
      </c>
      <c r="G28" s="110">
        <f>ЖН!P23+ЖН!Q23+ЖН!R23+ЖН!S23</f>
        <v>25</v>
      </c>
      <c r="H28" s="110"/>
      <c r="I28" s="110"/>
      <c r="J28" s="110">
        <f>ОН!P23+ОН!Q23+ОН!R23+ОН!S23</f>
        <v>0</v>
      </c>
      <c r="K28" s="110">
        <f t="shared" si="0"/>
        <v>25</v>
      </c>
      <c r="L28" s="113">
        <v>0</v>
      </c>
      <c r="M28" s="113"/>
      <c r="N28" s="113"/>
      <c r="O28" s="113"/>
    </row>
    <row r="29" spans="1:15" s="6" customFormat="1" ht="27" customHeight="1" thickBot="1">
      <c r="A29" s="112">
        <v>16</v>
      </c>
      <c r="B29" s="305" t="s">
        <v>98</v>
      </c>
      <c r="C29" s="306" t="s">
        <v>103</v>
      </c>
      <c r="D29" s="111" t="str">
        <f>ЖН!C25</f>
        <v>В-17-072</v>
      </c>
      <c r="E29" s="112"/>
      <c r="F29" s="112"/>
      <c r="G29" s="110">
        <f>ЖН!P24+ЖН!Q24+ЖН!R24+ЖН!S24</f>
        <v>23</v>
      </c>
      <c r="H29" s="110"/>
      <c r="I29" s="110"/>
      <c r="J29" s="110">
        <f>ОН!P24+ОН!Q24+ОН!R24+ОН!S24</f>
        <v>0</v>
      </c>
      <c r="K29" s="110">
        <f t="shared" si="0"/>
        <v>23</v>
      </c>
      <c r="L29" s="113"/>
      <c r="M29" s="113"/>
      <c r="N29" s="113"/>
      <c r="O29" s="113"/>
    </row>
    <row r="30" spans="1:15" s="6" customFormat="1" ht="27" customHeight="1" thickBot="1">
      <c r="A30" s="112">
        <v>17</v>
      </c>
      <c r="B30" s="305" t="s">
        <v>99</v>
      </c>
      <c r="C30" s="306" t="s">
        <v>105</v>
      </c>
      <c r="D30" s="111" t="str">
        <f>ЖН!C26</f>
        <v>В-17-043</v>
      </c>
      <c r="E30" s="112"/>
      <c r="F30" s="112"/>
      <c r="G30" s="110">
        <f>ЖН!P25+ЖН!Q25+ЖН!R25+ЖН!S25</f>
        <v>30</v>
      </c>
      <c r="H30" s="110"/>
      <c r="I30" s="110"/>
      <c r="J30" s="110">
        <f>ОН!P25+ОН!Q25+ОН!R25+ОН!S25</f>
        <v>0</v>
      </c>
      <c r="K30" s="110">
        <f t="shared" si="0"/>
        <v>30</v>
      </c>
      <c r="L30" s="113">
        <v>0</v>
      </c>
      <c r="M30" s="113"/>
      <c r="N30" s="113"/>
      <c r="O30" s="113"/>
    </row>
    <row r="31" spans="1:15" s="6" customFormat="1" ht="27" customHeight="1" thickBot="1">
      <c r="A31" s="112">
        <v>18</v>
      </c>
      <c r="B31" s="305" t="s">
        <v>102</v>
      </c>
      <c r="C31" s="306" t="s">
        <v>131</v>
      </c>
      <c r="D31" s="111" t="s">
        <v>131</v>
      </c>
      <c r="E31" s="112"/>
      <c r="F31" s="112"/>
      <c r="G31" s="110">
        <f>ЖН!P26+ЖН!Q26+ЖН!R26+ЖН!S26</f>
        <v>24</v>
      </c>
      <c r="H31" s="110"/>
      <c r="I31" s="110"/>
      <c r="J31" s="110">
        <f>ОН!P26+ОН!Q26+ОН!R26+ОН!S26</f>
        <v>0</v>
      </c>
      <c r="K31" s="110">
        <f t="shared" si="0"/>
        <v>24</v>
      </c>
      <c r="L31" s="113">
        <v>0</v>
      </c>
      <c r="M31" s="113"/>
      <c r="N31" s="113"/>
      <c r="O31" s="113"/>
    </row>
    <row r="32" spans="1:15" ht="49.5" customHeight="1" thickBot="1">
      <c r="A32" s="299" t="s">
        <v>14</v>
      </c>
      <c r="B32" s="299"/>
      <c r="C32" s="299"/>
      <c r="D32" s="114"/>
      <c r="E32" s="115"/>
      <c r="F32" s="116"/>
      <c r="G32" s="110"/>
      <c r="H32" s="116"/>
      <c r="I32" s="115"/>
      <c r="J32" s="115"/>
      <c r="K32" s="117"/>
      <c r="L32" s="117"/>
      <c r="M32" s="115"/>
      <c r="N32" s="115"/>
      <c r="O32" s="118"/>
    </row>
    <row r="33" spans="1:3" ht="39.75" customHeight="1">
      <c r="A33" s="288"/>
      <c r="B33" s="288"/>
      <c r="C33" s="288"/>
    </row>
    <row r="34" spans="1:15" ht="18">
      <c r="A34" s="22"/>
      <c r="B34" s="22"/>
      <c r="C34" s="23" t="s">
        <v>15</v>
      </c>
      <c r="D34" s="47">
        <v>18</v>
      </c>
      <c r="E34" s="59"/>
      <c r="F34" s="59"/>
      <c r="G34" s="25" t="s">
        <v>76</v>
      </c>
      <c r="H34" s="25"/>
      <c r="I34" s="25"/>
      <c r="J34" s="25"/>
      <c r="K34" s="17"/>
      <c r="L34" s="17"/>
      <c r="M34" s="17"/>
      <c r="N34" s="26"/>
      <c r="O34" s="17"/>
    </row>
    <row r="35" spans="1:15" ht="18">
      <c r="A35" s="22"/>
      <c r="B35" s="22"/>
      <c r="C35" s="23"/>
      <c r="D35" s="60"/>
      <c r="E35" s="25"/>
      <c r="F35" s="25"/>
      <c r="G35" s="25"/>
      <c r="H35" s="25"/>
      <c r="I35" s="17"/>
      <c r="J35" s="17"/>
      <c r="K35" s="25"/>
      <c r="L35" s="25"/>
      <c r="M35" s="17"/>
      <c r="N35" s="26"/>
      <c r="O35" s="17"/>
    </row>
    <row r="36" spans="1:15" ht="28.5" customHeight="1">
      <c r="A36" s="17"/>
      <c r="B36" s="17"/>
      <c r="C36" s="26"/>
      <c r="D36" s="289" t="s">
        <v>16</v>
      </c>
      <c r="E36" s="289"/>
      <c r="F36" s="289"/>
      <c r="G36" s="289"/>
      <c r="H36" s="25"/>
      <c r="I36" s="24"/>
      <c r="J36" s="24"/>
      <c r="K36" s="290" t="s">
        <v>17</v>
      </c>
      <c r="L36" s="290"/>
      <c r="M36" s="24"/>
      <c r="N36" s="24"/>
      <c r="O36" s="17"/>
    </row>
    <row r="37" spans="1:15" ht="18">
      <c r="A37" s="291"/>
      <c r="B37" s="291"/>
      <c r="C37" s="291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8">
      <c r="A38" s="26" t="s">
        <v>73</v>
      </c>
      <c r="B38" s="26"/>
      <c r="C38" s="26"/>
      <c r="D38" s="259" t="str">
        <f>M!F20</f>
        <v>О.Р. Кучаров</v>
      </c>
      <c r="E38" s="259"/>
      <c r="F38" s="259"/>
      <c r="G38" s="259"/>
      <c r="H38" s="59"/>
      <c r="I38" s="59"/>
      <c r="J38" s="59"/>
      <c r="K38" s="25" t="s">
        <v>18</v>
      </c>
      <c r="L38" s="25"/>
      <c r="M38" s="261"/>
      <c r="N38" s="261"/>
      <c r="O38" s="63" t="str">
        <f>M!G11</f>
        <v>Ф.Бегов</v>
      </c>
    </row>
    <row r="39" spans="1:15" ht="18">
      <c r="A39" s="285" t="s">
        <v>19</v>
      </c>
      <c r="B39" s="285"/>
      <c r="C39" s="27" t="s">
        <v>1</v>
      </c>
      <c r="D39" s="262" t="s">
        <v>20</v>
      </c>
      <c r="E39" s="262"/>
      <c r="F39" s="262"/>
      <c r="G39" s="262"/>
      <c r="H39" s="59"/>
      <c r="I39" s="28"/>
      <c r="J39" s="28"/>
      <c r="K39" s="17"/>
      <c r="L39" s="17"/>
      <c r="M39" s="262" t="s">
        <v>21</v>
      </c>
      <c r="N39" s="262"/>
      <c r="O39" s="28" t="s">
        <v>20</v>
      </c>
    </row>
  </sheetData>
  <sheetProtection/>
  <mergeCells count="47">
    <mergeCell ref="B29:C29"/>
    <mergeCell ref="B30:C30"/>
    <mergeCell ref="B31:C31"/>
    <mergeCell ref="K36:L36"/>
    <mergeCell ref="A37:C37"/>
    <mergeCell ref="D38:G38"/>
    <mergeCell ref="A39:B39"/>
    <mergeCell ref="D39:G39"/>
    <mergeCell ref="M39:N39"/>
    <mergeCell ref="M38:N38"/>
    <mergeCell ref="A32:C32"/>
    <mergeCell ref="A33:C33"/>
    <mergeCell ref="D36:G36"/>
    <mergeCell ref="B28:C28"/>
    <mergeCell ref="B27:C27"/>
    <mergeCell ref="B25:C25"/>
    <mergeCell ref="B26:C26"/>
    <mergeCell ref="B23:C23"/>
    <mergeCell ref="B24:C24"/>
    <mergeCell ref="B21:C21"/>
    <mergeCell ref="B22:C22"/>
    <mergeCell ref="B19:C19"/>
    <mergeCell ref="B20:C20"/>
    <mergeCell ref="B17:C17"/>
    <mergeCell ref="B18:C18"/>
    <mergeCell ref="B15:C15"/>
    <mergeCell ref="B16:C16"/>
    <mergeCell ref="B13:C13"/>
    <mergeCell ref="B14:C14"/>
    <mergeCell ref="M11:M12"/>
    <mergeCell ref="C9:F9"/>
    <mergeCell ref="N11:N12"/>
    <mergeCell ref="O11:O12"/>
    <mergeCell ref="H9:K9"/>
    <mergeCell ref="A8:B8"/>
    <mergeCell ref="A11:A12"/>
    <mergeCell ref="B11:C12"/>
    <mergeCell ref="D11:D12"/>
    <mergeCell ref="E11:K11"/>
    <mergeCell ref="L11:L12"/>
    <mergeCell ref="A6:O6"/>
    <mergeCell ref="A2:O2"/>
    <mergeCell ref="A4:I4"/>
    <mergeCell ref="A5:H5"/>
    <mergeCell ref="E7:F7"/>
    <mergeCell ref="H7:I7"/>
    <mergeCell ref="A3:P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9"/>
  <sheetViews>
    <sheetView view="pageLayout" workbookViewId="0" topLeftCell="A4">
      <selection activeCell="K32" sqref="K32:L32"/>
    </sheetView>
  </sheetViews>
  <sheetFormatPr defaultColWidth="9.140625" defaultRowHeight="12.75"/>
  <cols>
    <col min="1" max="2" width="4.57421875" style="5" customWidth="1"/>
    <col min="3" max="3" width="40.57421875" style="5" customWidth="1"/>
    <col min="4" max="4" width="14.00390625" style="5" customWidth="1"/>
    <col min="5" max="6" width="4.7109375" style="5" hidden="1" customWidth="1"/>
    <col min="7" max="7" width="11.00390625" style="5" customWidth="1"/>
    <col min="8" max="8" width="4.7109375" style="5" hidden="1" customWidth="1"/>
    <col min="9" max="9" width="4.28125" style="5" hidden="1" customWidth="1"/>
    <col min="10" max="10" width="11.421875" style="5" customWidth="1"/>
    <col min="11" max="11" width="10.8515625" style="5" customWidth="1"/>
    <col min="12" max="12" width="10.00390625" style="5" customWidth="1"/>
    <col min="13" max="13" width="12.8515625" style="5" customWidth="1"/>
    <col min="14" max="14" width="9.421875" style="5" customWidth="1"/>
    <col min="15" max="15" width="15.7109375" style="5" customWidth="1"/>
  </cols>
  <sheetData>
    <row r="1" spans="1:15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08" t="str">
        <f>M!C6</f>
        <v>12-шакл</v>
      </c>
    </row>
    <row r="2" spans="1:15" ht="15.75" customHeight="1">
      <c r="A2" s="263" t="s">
        <v>160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spans="1:16" ht="36.75" customHeight="1">
      <c r="A3" s="264" t="s">
        <v>149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</row>
    <row r="4" spans="1:15" ht="15.75" customHeight="1">
      <c r="A4" s="265" t="s">
        <v>38</v>
      </c>
      <c r="B4" s="265"/>
      <c r="C4" s="265"/>
      <c r="D4" s="265"/>
      <c r="E4" s="265"/>
      <c r="F4" s="265"/>
      <c r="G4" s="265"/>
      <c r="H4" s="265"/>
      <c r="I4" s="265"/>
      <c r="J4" s="18" t="s">
        <v>22</v>
      </c>
      <c r="K4" s="31">
        <v>18</v>
      </c>
      <c r="L4" s="31"/>
      <c r="M4" s="19"/>
      <c r="N4" s="19"/>
      <c r="O4" s="19"/>
    </row>
    <row r="5" spans="1:15" ht="15.75" customHeight="1">
      <c r="A5" s="265" t="str">
        <f>M!C20</f>
        <v>2017-2018 ўқув йили</v>
      </c>
      <c r="B5" s="265"/>
      <c r="C5" s="265"/>
      <c r="D5" s="265"/>
      <c r="E5" s="265"/>
      <c r="F5" s="265"/>
      <c r="G5" s="265"/>
      <c r="H5" s="265"/>
      <c r="I5" s="57"/>
      <c r="J5" s="57" t="str">
        <f>M!C2</f>
        <v>Бахорги</v>
      </c>
      <c r="K5" s="56" t="s">
        <v>24</v>
      </c>
      <c r="N5" s="56"/>
      <c r="O5" s="56"/>
    </row>
    <row r="6" spans="1:15" ht="15.75" customHeight="1">
      <c r="A6" s="263" t="str">
        <f>M!B20</f>
        <v>Сув хўжалигини ташкил этиш ва бошқариш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</row>
    <row r="7" spans="1:15" ht="15.75" customHeight="1">
      <c r="A7" s="18"/>
      <c r="B7" s="18"/>
      <c r="C7" s="62">
        <f>M!C3</f>
        <v>1</v>
      </c>
      <c r="D7" s="61" t="s">
        <v>6</v>
      </c>
      <c r="E7" s="266"/>
      <c r="F7" s="266"/>
      <c r="G7" s="30">
        <v>7</v>
      </c>
      <c r="H7" s="266"/>
      <c r="I7" s="266"/>
      <c r="J7" s="61" t="s">
        <v>23</v>
      </c>
      <c r="K7" s="30">
        <v>2</v>
      </c>
      <c r="L7" s="20" t="s">
        <v>7</v>
      </c>
      <c r="M7" s="20"/>
      <c r="N7" s="20"/>
      <c r="O7" s="20"/>
    </row>
    <row r="8" spans="1:15" ht="15.75" customHeight="1">
      <c r="A8" s="268" t="s">
        <v>39</v>
      </c>
      <c r="B8" s="268"/>
      <c r="C8" s="58" t="s">
        <v>116</v>
      </c>
      <c r="D8" s="53"/>
      <c r="E8" s="53"/>
      <c r="F8" s="53"/>
      <c r="G8" s="307" t="s">
        <v>164</v>
      </c>
      <c r="H8" s="308"/>
      <c r="I8" s="308"/>
      <c r="J8" s="309"/>
      <c r="K8" s="66"/>
      <c r="L8" s="46" t="s">
        <v>48</v>
      </c>
      <c r="M8" s="46"/>
      <c r="N8" s="65" t="s">
        <v>121</v>
      </c>
      <c r="O8" s="68"/>
    </row>
    <row r="9" spans="1:15" ht="18.75" customHeight="1">
      <c r="A9" s="21" t="s">
        <v>25</v>
      </c>
      <c r="B9" s="21"/>
      <c r="C9" s="272" t="s">
        <v>26</v>
      </c>
      <c r="D9" s="272"/>
      <c r="E9" s="272"/>
      <c r="F9" s="272"/>
      <c r="G9" s="32">
        <v>117</v>
      </c>
      <c r="H9" s="279" t="s">
        <v>43</v>
      </c>
      <c r="I9" s="279"/>
      <c r="J9" s="279"/>
      <c r="K9" s="279"/>
      <c r="L9" s="32">
        <v>21</v>
      </c>
      <c r="M9" s="72" t="str">
        <f>M!F8</f>
        <v> Июнь 2018 й</v>
      </c>
      <c r="N9" s="48"/>
      <c r="O9" s="48"/>
    </row>
    <row r="10" spans="1:15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</row>
    <row r="11" spans="1:15" ht="18" customHeight="1" thickBot="1">
      <c r="A11" s="269" t="s">
        <v>0</v>
      </c>
      <c r="B11" s="270" t="s">
        <v>40</v>
      </c>
      <c r="C11" s="270"/>
      <c r="D11" s="271" t="s">
        <v>8</v>
      </c>
      <c r="E11" s="270" t="s">
        <v>9</v>
      </c>
      <c r="F11" s="270"/>
      <c r="G11" s="270"/>
      <c r="H11" s="270"/>
      <c r="I11" s="270"/>
      <c r="J11" s="270"/>
      <c r="K11" s="270"/>
      <c r="L11" s="267" t="s">
        <v>10</v>
      </c>
      <c r="M11" s="267" t="s">
        <v>11</v>
      </c>
      <c r="N11" s="267" t="s">
        <v>12</v>
      </c>
      <c r="O11" s="270" t="s">
        <v>13</v>
      </c>
    </row>
    <row r="12" spans="1:15" ht="71.25" customHeight="1" thickBot="1">
      <c r="A12" s="269"/>
      <c r="B12" s="270"/>
      <c r="C12" s="270"/>
      <c r="D12" s="271"/>
      <c r="E12" s="109" t="s">
        <v>2</v>
      </c>
      <c r="F12" s="109" t="s">
        <v>3</v>
      </c>
      <c r="G12" s="109" t="s">
        <v>63</v>
      </c>
      <c r="H12" s="109" t="s">
        <v>71</v>
      </c>
      <c r="I12" s="109" t="s">
        <v>72</v>
      </c>
      <c r="J12" s="109" t="s">
        <v>56</v>
      </c>
      <c r="K12" s="109" t="s">
        <v>59</v>
      </c>
      <c r="L12" s="267"/>
      <c r="M12" s="267"/>
      <c r="N12" s="267"/>
      <c r="O12" s="270"/>
    </row>
    <row r="13" spans="1:15" s="6" customFormat="1" ht="27" customHeight="1" thickBot="1">
      <c r="A13" s="112">
        <v>1</v>
      </c>
      <c r="B13" s="305" t="s">
        <v>100</v>
      </c>
      <c r="C13" s="306" t="s">
        <v>127</v>
      </c>
      <c r="D13" s="111" t="str">
        <f>ЖН!C9</f>
        <v>В-17-042</v>
      </c>
      <c r="E13" s="112">
        <f>ЖН!P9+ЖН!Q9</f>
        <v>12</v>
      </c>
      <c r="F13" s="112">
        <f>ЖН!R9+ЖН!S9</f>
        <v>12</v>
      </c>
      <c r="G13" s="110">
        <f>ЖН!H9+ЖН!I9+ЖН!J9+ЖН!K9</f>
        <v>14</v>
      </c>
      <c r="H13" s="110"/>
      <c r="I13" s="110"/>
      <c r="J13" s="110">
        <f>ОН!H9+ОН!I9+ОН!J9+ОН!K9</f>
        <v>0</v>
      </c>
      <c r="K13" s="110">
        <f>+G13+J13</f>
        <v>14</v>
      </c>
      <c r="L13" s="113"/>
      <c r="M13" s="113"/>
      <c r="N13" s="113"/>
      <c r="O13" s="113"/>
    </row>
    <row r="14" spans="1:15" s="6" customFormat="1" ht="27" customHeight="1" thickBot="1">
      <c r="A14" s="112">
        <v>2</v>
      </c>
      <c r="B14" s="305" t="s">
        <v>84</v>
      </c>
      <c r="C14" s="306" t="s">
        <v>128</v>
      </c>
      <c r="D14" s="111" t="str">
        <f>ЖН!C10</f>
        <v>В-17-057</v>
      </c>
      <c r="E14" s="112">
        <f>ЖН!P10+ЖН!Q10</f>
        <v>12</v>
      </c>
      <c r="F14" s="112">
        <f>ЖН!R10+ЖН!S10</f>
        <v>8</v>
      </c>
      <c r="G14" s="110">
        <f>ЖН!H10+ЖН!I10+ЖН!J10+ЖН!K10</f>
        <v>16</v>
      </c>
      <c r="H14" s="110"/>
      <c r="I14" s="110"/>
      <c r="J14" s="110">
        <f>ОН!H10+ОН!I10+ОН!J10+ОН!K10</f>
        <v>0</v>
      </c>
      <c r="K14" s="110">
        <f aca="true" t="shared" si="0" ref="K14:K31">+G14+J14</f>
        <v>16</v>
      </c>
      <c r="L14" s="113"/>
      <c r="M14" s="113"/>
      <c r="N14" s="113"/>
      <c r="O14" s="113"/>
    </row>
    <row r="15" spans="1:15" s="6" customFormat="1" ht="27" customHeight="1" thickBot="1">
      <c r="A15" s="112">
        <v>3</v>
      </c>
      <c r="B15" s="305" t="s">
        <v>85</v>
      </c>
      <c r="C15" s="306" t="s">
        <v>129</v>
      </c>
      <c r="D15" s="111" t="str">
        <f>ЖН!C11</f>
        <v>В-17-058</v>
      </c>
      <c r="E15" s="112">
        <f>ЖН!P11+ЖН!Q11</f>
        <v>15</v>
      </c>
      <c r="F15" s="112">
        <f>ЖН!R11+ЖН!S11</f>
        <v>15</v>
      </c>
      <c r="G15" s="110">
        <f>ЖН!H11+ЖН!I11+ЖН!J11+ЖН!K11</f>
        <v>19</v>
      </c>
      <c r="H15" s="110"/>
      <c r="I15" s="110"/>
      <c r="J15" s="110">
        <f>ОН!H11+ОН!I11+ОН!J11+ОН!K11</f>
        <v>0</v>
      </c>
      <c r="K15" s="110">
        <f t="shared" si="0"/>
        <v>19</v>
      </c>
      <c r="L15" s="113"/>
      <c r="M15" s="113"/>
      <c r="N15" s="113"/>
      <c r="O15" s="113"/>
    </row>
    <row r="16" spans="1:15" s="6" customFormat="1" ht="27" customHeight="1" thickBot="1">
      <c r="A16" s="112">
        <v>4</v>
      </c>
      <c r="B16" s="305" t="s">
        <v>86</v>
      </c>
      <c r="C16" s="306" t="s">
        <v>130</v>
      </c>
      <c r="D16" s="111" t="str">
        <f>ЖН!C12</f>
        <v>В-17-059</v>
      </c>
      <c r="E16" s="112">
        <f>ЖН!P12+ЖН!Q12</f>
        <v>13</v>
      </c>
      <c r="F16" s="112">
        <f>ЖН!R12+ЖН!S12</f>
        <v>12</v>
      </c>
      <c r="G16" s="110">
        <f>ЖН!H12+ЖН!I12+ЖН!J12+ЖН!K12</f>
        <v>19</v>
      </c>
      <c r="H16" s="110"/>
      <c r="I16" s="110"/>
      <c r="J16" s="110">
        <f>ОН!H12+ОН!I12+ОН!J12+ОН!K12</f>
        <v>0</v>
      </c>
      <c r="K16" s="110">
        <f t="shared" si="0"/>
        <v>19</v>
      </c>
      <c r="L16" s="113"/>
      <c r="M16" s="113"/>
      <c r="N16" s="113"/>
      <c r="O16" s="113"/>
    </row>
    <row r="17" spans="1:15" s="6" customFormat="1" ht="27" customHeight="1" thickBot="1">
      <c r="A17" s="112">
        <v>5</v>
      </c>
      <c r="B17" s="305" t="s">
        <v>87</v>
      </c>
      <c r="C17" s="306" t="s">
        <v>107</v>
      </c>
      <c r="D17" s="111" t="str">
        <f>ЖН!C13</f>
        <v>В-17-060</v>
      </c>
      <c r="E17" s="112">
        <f>ЖН!P13+ЖН!Q13</f>
        <v>12</v>
      </c>
      <c r="F17" s="112">
        <f>ЖН!R13+ЖН!S13</f>
        <v>7</v>
      </c>
      <c r="G17" s="110">
        <f>ЖН!H13+ЖН!I13+ЖН!J13+ЖН!K13</f>
        <v>12</v>
      </c>
      <c r="H17" s="110"/>
      <c r="I17" s="110"/>
      <c r="J17" s="110">
        <f>ОН!H13+ОН!I13+ОН!J13+ОН!K13</f>
        <v>0</v>
      </c>
      <c r="K17" s="110">
        <f t="shared" si="0"/>
        <v>12</v>
      </c>
      <c r="L17" s="113"/>
      <c r="M17" s="113"/>
      <c r="N17" s="113"/>
      <c r="O17" s="113"/>
    </row>
    <row r="18" spans="1:15" s="6" customFormat="1" ht="27" customHeight="1" thickBot="1">
      <c r="A18" s="112">
        <v>6</v>
      </c>
      <c r="B18" s="305" t="s">
        <v>88</v>
      </c>
      <c r="C18" s="306" t="s">
        <v>114</v>
      </c>
      <c r="D18" s="111" t="str">
        <f>ЖН!C14</f>
        <v>В-17-061</v>
      </c>
      <c r="E18" s="112">
        <f>ЖН!P14+ЖН!Q14</f>
        <v>15</v>
      </c>
      <c r="F18" s="112">
        <f>ЖН!R14+ЖН!S14</f>
        <v>6</v>
      </c>
      <c r="G18" s="110">
        <f>ЖН!H14+ЖН!I14+ЖН!J14+ЖН!K14</f>
        <v>12</v>
      </c>
      <c r="H18" s="110"/>
      <c r="I18" s="110"/>
      <c r="J18" s="110">
        <f>ОН!H14+ОН!I14+ОН!J14+ОН!K14</f>
        <v>0</v>
      </c>
      <c r="K18" s="110">
        <f t="shared" si="0"/>
        <v>12</v>
      </c>
      <c r="L18" s="113" t="s">
        <v>159</v>
      </c>
      <c r="M18" s="113">
        <v>34</v>
      </c>
      <c r="N18" s="113" t="s">
        <v>159</v>
      </c>
      <c r="O18" s="113"/>
    </row>
    <row r="19" spans="1:15" s="6" customFormat="1" ht="27" customHeight="1" thickBot="1">
      <c r="A19" s="112">
        <v>7</v>
      </c>
      <c r="B19" s="305" t="s">
        <v>89</v>
      </c>
      <c r="C19" s="306" t="s">
        <v>104</v>
      </c>
      <c r="D19" s="111" t="str">
        <f>ЖН!C15</f>
        <v>В-17-062</v>
      </c>
      <c r="E19" s="112">
        <f>ЖН!P15+ЖН!Q15</f>
        <v>17</v>
      </c>
      <c r="F19" s="112">
        <f>ЖН!R15+ЖН!S15</f>
        <v>15</v>
      </c>
      <c r="G19" s="110">
        <f>ЖН!H15+ЖН!I15+ЖН!J15+ЖН!K15</f>
        <v>25</v>
      </c>
      <c r="H19" s="110"/>
      <c r="I19" s="110"/>
      <c r="J19" s="110">
        <f>ОН!H15+ОН!I15+ОН!J15+ОН!K15</f>
        <v>0</v>
      </c>
      <c r="K19" s="110">
        <f t="shared" si="0"/>
        <v>25</v>
      </c>
      <c r="L19" s="113"/>
      <c r="M19" s="113"/>
      <c r="N19" s="113"/>
      <c r="O19" s="113"/>
    </row>
    <row r="20" spans="1:15" s="6" customFormat="1" ht="27" customHeight="1" thickBot="1">
      <c r="A20" s="112">
        <v>8</v>
      </c>
      <c r="B20" s="305" t="s">
        <v>90</v>
      </c>
      <c r="C20" s="306" t="s">
        <v>113</v>
      </c>
      <c r="D20" s="111" t="str">
        <f>ЖН!C16</f>
        <v>В-17-063</v>
      </c>
      <c r="E20" s="112">
        <f>ЖН!P16+ЖН!Q16</f>
        <v>16</v>
      </c>
      <c r="F20" s="112">
        <f>ЖН!R16+ЖН!S16</f>
        <v>11</v>
      </c>
      <c r="G20" s="110">
        <f>ЖН!H16+ЖН!I16+ЖН!J16+ЖН!K16</f>
        <v>23</v>
      </c>
      <c r="H20" s="110"/>
      <c r="I20" s="110"/>
      <c r="J20" s="110">
        <f>ОН!H16+ОН!I16+ОН!J16+ОН!K16</f>
        <v>0</v>
      </c>
      <c r="K20" s="110">
        <f t="shared" si="0"/>
        <v>23</v>
      </c>
      <c r="L20" s="113"/>
      <c r="M20" s="113"/>
      <c r="N20" s="113"/>
      <c r="O20" s="113"/>
    </row>
    <row r="21" spans="1:15" s="6" customFormat="1" ht="27" customHeight="1" thickBot="1">
      <c r="A21" s="112">
        <v>9</v>
      </c>
      <c r="B21" s="305" t="s">
        <v>91</v>
      </c>
      <c r="C21" s="306" t="s">
        <v>106</v>
      </c>
      <c r="D21" s="111" t="s">
        <v>106</v>
      </c>
      <c r="E21" s="112" t="e">
        <f>ЖН!#REF!+ЖН!#REF!</f>
        <v>#REF!</v>
      </c>
      <c r="F21" s="112" t="e">
        <f>ЖН!#REF!+ЖН!#REF!</f>
        <v>#REF!</v>
      </c>
      <c r="G21" s="110">
        <f>ЖН!H17+ЖН!I17+ЖН!J17+ЖН!K17</f>
        <v>14</v>
      </c>
      <c r="H21" s="110"/>
      <c r="I21" s="110"/>
      <c r="J21" s="110">
        <f>ОН!H17+ОН!I17+ОН!J17+ОН!K17</f>
        <v>0</v>
      </c>
      <c r="K21" s="110">
        <f t="shared" si="0"/>
        <v>14</v>
      </c>
      <c r="L21" s="113"/>
      <c r="M21" s="113"/>
      <c r="N21" s="113"/>
      <c r="O21" s="113"/>
    </row>
    <row r="22" spans="1:15" s="6" customFormat="1" ht="27" customHeight="1" thickBot="1">
      <c r="A22" s="112">
        <v>10</v>
      </c>
      <c r="B22" s="305" t="s">
        <v>92</v>
      </c>
      <c r="C22" s="306" t="s">
        <v>112</v>
      </c>
      <c r="D22" s="111" t="str">
        <f>ЖН!C17</f>
        <v>В-17-064</v>
      </c>
      <c r="E22" s="112">
        <f>ЖН!P17+ЖН!Q17</f>
        <v>2</v>
      </c>
      <c r="F22" s="112">
        <f>ЖН!R17+ЖН!S17</f>
        <v>8</v>
      </c>
      <c r="G22" s="110">
        <f>ЖН!H18+ЖН!I18+ЖН!J18+ЖН!K18</f>
        <v>15</v>
      </c>
      <c r="H22" s="110"/>
      <c r="I22" s="110"/>
      <c r="J22" s="110">
        <f>ОН!H18+ОН!I18+ОН!J18+ОН!K18</f>
        <v>0</v>
      </c>
      <c r="K22" s="110">
        <f t="shared" si="0"/>
        <v>15</v>
      </c>
      <c r="L22" s="113"/>
      <c r="M22" s="113"/>
      <c r="N22" s="113"/>
      <c r="O22" s="113"/>
    </row>
    <row r="23" spans="1:15" s="6" customFormat="1" ht="27" customHeight="1" thickBot="1">
      <c r="A23" s="112">
        <v>11</v>
      </c>
      <c r="B23" s="305" t="s">
        <v>93</v>
      </c>
      <c r="C23" s="306" t="s">
        <v>115</v>
      </c>
      <c r="D23" s="111" t="str">
        <f>ЖН!C18</f>
        <v>В-17-065</v>
      </c>
      <c r="E23" s="112">
        <f>ЖН!P18+ЖН!Q18</f>
        <v>10</v>
      </c>
      <c r="F23" s="112">
        <f>ЖН!R18+ЖН!S18</f>
        <v>15</v>
      </c>
      <c r="G23" s="110">
        <f>ЖН!H19+ЖН!I19+ЖН!J19+ЖН!K19</f>
        <v>23</v>
      </c>
      <c r="H23" s="110"/>
      <c r="I23" s="110"/>
      <c r="J23" s="110">
        <f>ОН!H19+ОН!I19+ОН!J19+ОН!K19</f>
        <v>0</v>
      </c>
      <c r="K23" s="110">
        <f t="shared" si="0"/>
        <v>23</v>
      </c>
      <c r="L23" s="113"/>
      <c r="M23" s="113"/>
      <c r="N23" s="113"/>
      <c r="O23" s="113"/>
    </row>
    <row r="24" spans="1:15" s="6" customFormat="1" ht="27" customHeight="1" thickBot="1">
      <c r="A24" s="112">
        <v>12</v>
      </c>
      <c r="B24" s="305" t="s">
        <v>94</v>
      </c>
      <c r="C24" s="306" t="s">
        <v>109</v>
      </c>
      <c r="D24" s="111" t="str">
        <f>ЖН!C19</f>
        <v>В-17-066</v>
      </c>
      <c r="E24" s="112">
        <f>ЖН!P19+ЖН!Q19</f>
        <v>10</v>
      </c>
      <c r="F24" s="112">
        <f>ЖН!R19+ЖН!S19</f>
        <v>10</v>
      </c>
      <c r="G24" s="110">
        <f>ЖН!H20+ЖН!I20+ЖН!J20+ЖН!K20</f>
        <v>13</v>
      </c>
      <c r="H24" s="110"/>
      <c r="I24" s="110"/>
      <c r="J24" s="110">
        <f>ОН!H20+ОН!I20+ОН!J20+ОН!K20</f>
        <v>0</v>
      </c>
      <c r="K24" s="110">
        <f t="shared" si="0"/>
        <v>13</v>
      </c>
      <c r="L24" s="113" t="s">
        <v>159</v>
      </c>
      <c r="M24" s="113">
        <v>35</v>
      </c>
      <c r="N24" s="113" t="s">
        <v>159</v>
      </c>
      <c r="O24" s="113"/>
    </row>
    <row r="25" spans="1:15" s="6" customFormat="1" ht="27" customHeight="1" hidden="1" thickBot="1">
      <c r="A25" s="112">
        <v>13</v>
      </c>
      <c r="B25" s="305" t="s">
        <v>95</v>
      </c>
      <c r="C25" s="306" t="s">
        <v>111</v>
      </c>
      <c r="D25" s="111" t="str">
        <f>ЖН!C20</f>
        <v>В-17-067</v>
      </c>
      <c r="E25" s="112">
        <f>ЖН!P20+ЖН!Q20</f>
        <v>11</v>
      </c>
      <c r="F25" s="112">
        <f>ЖН!R20+ЖН!S20</f>
        <v>10</v>
      </c>
      <c r="G25" s="110">
        <f>ЖН!H21+ЖН!I21+ЖН!J21+ЖН!K21</f>
        <v>24</v>
      </c>
      <c r="H25" s="110"/>
      <c r="I25" s="110"/>
      <c r="J25" s="110">
        <f>ОН!H21+ОН!I21+ОН!J21+ОН!K21</f>
        <v>0</v>
      </c>
      <c r="K25" s="110">
        <f t="shared" si="0"/>
        <v>24</v>
      </c>
      <c r="L25" s="113"/>
      <c r="M25" s="113"/>
      <c r="N25" s="113"/>
      <c r="O25" s="113"/>
    </row>
    <row r="26" spans="1:15" s="6" customFormat="1" ht="27" customHeight="1" thickBot="1">
      <c r="A26" s="112">
        <v>13</v>
      </c>
      <c r="B26" s="305" t="s">
        <v>96</v>
      </c>
      <c r="C26" s="306" t="s">
        <v>108</v>
      </c>
      <c r="D26" s="111" t="str">
        <f>ЖН!C21</f>
        <v>В-17-068</v>
      </c>
      <c r="E26" s="112">
        <f>ЖН!P21+ЖН!Q21</f>
        <v>17</v>
      </c>
      <c r="F26" s="112">
        <f>ЖН!R21+ЖН!S21</f>
        <v>14</v>
      </c>
      <c r="G26" s="110">
        <f>ЖН!H22+ЖН!I22+ЖН!J22+ЖН!K22</f>
        <v>25</v>
      </c>
      <c r="H26" s="110"/>
      <c r="I26" s="110"/>
      <c r="J26" s="110">
        <f>ОН!H22+ОН!I22+ОН!J22+ОН!K22</f>
        <v>0</v>
      </c>
      <c r="K26" s="110">
        <f t="shared" si="0"/>
        <v>25</v>
      </c>
      <c r="L26" s="113"/>
      <c r="M26" s="113"/>
      <c r="N26" s="113"/>
      <c r="O26" s="113"/>
    </row>
    <row r="27" spans="1:15" s="6" customFormat="1" ht="27" customHeight="1" thickBot="1">
      <c r="A27" s="112">
        <v>14</v>
      </c>
      <c r="B27" s="305" t="s">
        <v>95</v>
      </c>
      <c r="C27" s="306" t="s">
        <v>111</v>
      </c>
      <c r="D27" s="111" t="str">
        <f>ЖН!C22</f>
        <v>В-17-069</v>
      </c>
      <c r="E27" s="112">
        <f>ЖН!P22+ЖН!Q22</f>
        <v>16</v>
      </c>
      <c r="F27" s="112">
        <f>ЖН!R22+ЖН!S22</f>
        <v>15</v>
      </c>
      <c r="G27" s="110">
        <f>ЖН!H21+ЖН!I21+ЖН!J21+ЖН!K21</f>
        <v>24</v>
      </c>
      <c r="H27" s="110"/>
      <c r="I27" s="110"/>
      <c r="J27" s="110">
        <f>ОН!H21+ОН!I21+ОН!J21+ОН!K21</f>
        <v>0</v>
      </c>
      <c r="K27" s="110">
        <f t="shared" si="0"/>
        <v>24</v>
      </c>
      <c r="L27" s="113"/>
      <c r="M27" s="113"/>
      <c r="N27" s="113"/>
      <c r="O27" s="113"/>
    </row>
    <row r="28" spans="1:15" s="6" customFormat="1" ht="27" customHeight="1" thickBot="1">
      <c r="A28" s="112">
        <v>15</v>
      </c>
      <c r="B28" s="305" t="s">
        <v>97</v>
      </c>
      <c r="C28" s="306" t="s">
        <v>110</v>
      </c>
      <c r="D28" s="111" t="str">
        <f>ЖН!C24</f>
        <v>В-17-071</v>
      </c>
      <c r="E28" s="112">
        <f>ЖН!P24+ЖН!Q24</f>
        <v>10</v>
      </c>
      <c r="F28" s="112">
        <f>ЖН!R24+ЖН!S24</f>
        <v>13</v>
      </c>
      <c r="G28" s="110">
        <f>ЖН!H22+ЖН!I22+ЖН!J22+ЖН!K22</f>
        <v>25</v>
      </c>
      <c r="H28" s="110"/>
      <c r="I28" s="110"/>
      <c r="J28" s="110">
        <f>ОН!H23+ОН!I23+ОН!J23+ОН!K23</f>
        <v>0</v>
      </c>
      <c r="K28" s="110">
        <f t="shared" si="0"/>
        <v>25</v>
      </c>
      <c r="L28" s="113"/>
      <c r="M28" s="113"/>
      <c r="N28" s="113"/>
      <c r="O28" s="113"/>
    </row>
    <row r="29" spans="1:15" s="6" customFormat="1" ht="27" customHeight="1" thickBot="1">
      <c r="A29" s="112">
        <v>16</v>
      </c>
      <c r="B29" s="305" t="s">
        <v>98</v>
      </c>
      <c r="C29" s="306" t="s">
        <v>103</v>
      </c>
      <c r="D29" s="111" t="str">
        <f>ЖН!C25</f>
        <v>В-17-072</v>
      </c>
      <c r="E29" s="112"/>
      <c r="F29" s="112"/>
      <c r="G29" s="110">
        <f>ЖН!H24+ЖН!I24+ЖН!J24+ЖН!K24</f>
        <v>22</v>
      </c>
      <c r="H29" s="110"/>
      <c r="I29" s="110"/>
      <c r="J29" s="110">
        <f>ОН!H24+ОН!I24+ОН!J24+ОН!K24</f>
        <v>0</v>
      </c>
      <c r="K29" s="110">
        <f t="shared" si="0"/>
        <v>22</v>
      </c>
      <c r="L29" s="113"/>
      <c r="M29" s="113"/>
      <c r="N29" s="113"/>
      <c r="O29" s="113"/>
    </row>
    <row r="30" spans="1:15" s="6" customFormat="1" ht="27" customHeight="1" thickBot="1">
      <c r="A30" s="112">
        <v>17</v>
      </c>
      <c r="B30" s="305" t="s">
        <v>99</v>
      </c>
      <c r="C30" s="306" t="s">
        <v>105</v>
      </c>
      <c r="D30" s="111" t="str">
        <f>ЖН!C26</f>
        <v>В-17-043</v>
      </c>
      <c r="E30" s="112"/>
      <c r="F30" s="112"/>
      <c r="G30" s="110">
        <f>ЖН!H25+ЖН!I25+ЖН!J25+ЖН!K25</f>
        <v>22</v>
      </c>
      <c r="H30" s="110"/>
      <c r="I30" s="110"/>
      <c r="J30" s="110">
        <f>ОН!H25+ОН!I25+ОН!J25+ОН!K25</f>
        <v>0</v>
      </c>
      <c r="K30" s="110">
        <f t="shared" si="0"/>
        <v>22</v>
      </c>
      <c r="L30" s="113"/>
      <c r="M30" s="113"/>
      <c r="N30" s="113"/>
      <c r="O30" s="113"/>
    </row>
    <row r="31" spans="1:15" s="6" customFormat="1" ht="27" customHeight="1" thickBot="1">
      <c r="A31" s="112">
        <v>18</v>
      </c>
      <c r="B31" s="305" t="s">
        <v>102</v>
      </c>
      <c r="C31" s="306" t="s">
        <v>131</v>
      </c>
      <c r="D31" s="111" t="s">
        <v>131</v>
      </c>
      <c r="E31" s="112"/>
      <c r="F31" s="112"/>
      <c r="G31" s="110">
        <f>ЖН!H26+ЖН!I26+ЖН!J26+ЖН!K26</f>
        <v>9</v>
      </c>
      <c r="H31" s="110"/>
      <c r="I31" s="110"/>
      <c r="J31" s="110">
        <f>ОН!H26+ОН!I26+ОН!J26+ОН!K26</f>
        <v>0</v>
      </c>
      <c r="K31" s="110">
        <f t="shared" si="0"/>
        <v>9</v>
      </c>
      <c r="L31" s="113"/>
      <c r="M31" s="113"/>
      <c r="N31" s="113"/>
      <c r="O31" s="113"/>
    </row>
    <row r="32" spans="1:15" ht="49.5" customHeight="1" thickBot="1">
      <c r="A32" s="299" t="s">
        <v>14</v>
      </c>
      <c r="B32" s="299"/>
      <c r="C32" s="299"/>
      <c r="D32" s="114"/>
      <c r="E32" s="115"/>
      <c r="F32" s="116"/>
      <c r="G32" s="110"/>
      <c r="H32" s="110"/>
      <c r="I32" s="110"/>
      <c r="J32" s="110"/>
      <c r="K32" s="110"/>
      <c r="L32" s="117"/>
      <c r="M32" s="115"/>
      <c r="N32" s="115"/>
      <c r="O32" s="118"/>
    </row>
    <row r="33" spans="1:3" ht="39.75" customHeight="1">
      <c r="A33" s="288"/>
      <c r="B33" s="288"/>
      <c r="C33" s="288"/>
    </row>
    <row r="34" spans="1:15" ht="18">
      <c r="A34" s="22"/>
      <c r="B34" s="22"/>
      <c r="C34" s="23" t="s">
        <v>15</v>
      </c>
      <c r="D34" s="47">
        <v>18</v>
      </c>
      <c r="E34" s="59"/>
      <c r="F34" s="59"/>
      <c r="G34" s="25" t="s">
        <v>76</v>
      </c>
      <c r="H34" s="25"/>
      <c r="I34" s="25"/>
      <c r="J34" s="25"/>
      <c r="K34" s="17"/>
      <c r="L34" s="17"/>
      <c r="M34" s="17"/>
      <c r="N34" s="26"/>
      <c r="O34" s="17"/>
    </row>
    <row r="35" spans="1:15" ht="18">
      <c r="A35" s="22"/>
      <c r="B35" s="22"/>
      <c r="C35" s="23"/>
      <c r="D35" s="60"/>
      <c r="E35" s="25"/>
      <c r="F35" s="25"/>
      <c r="G35" s="25"/>
      <c r="H35" s="25"/>
      <c r="I35" s="17"/>
      <c r="J35" s="17"/>
      <c r="K35" s="25"/>
      <c r="L35" s="25"/>
      <c r="M35" s="17"/>
      <c r="N35" s="26"/>
      <c r="O35" s="17"/>
    </row>
    <row r="36" spans="1:15" ht="28.5" customHeight="1">
      <c r="A36" s="17"/>
      <c r="B36" s="17"/>
      <c r="C36" s="26"/>
      <c r="D36" s="289" t="s">
        <v>16</v>
      </c>
      <c r="E36" s="289"/>
      <c r="F36" s="289"/>
      <c r="G36" s="289"/>
      <c r="H36" s="25"/>
      <c r="I36" s="24"/>
      <c r="J36" s="24"/>
      <c r="K36" s="290" t="s">
        <v>17</v>
      </c>
      <c r="L36" s="290"/>
      <c r="M36" s="24"/>
      <c r="N36" s="24"/>
      <c r="O36" s="17"/>
    </row>
    <row r="37" spans="1:15" ht="18">
      <c r="A37" s="291"/>
      <c r="B37" s="291"/>
      <c r="C37" s="291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8">
      <c r="A38" s="26" t="s">
        <v>73</v>
      </c>
      <c r="B38" s="26"/>
      <c r="C38" s="26"/>
      <c r="D38" s="259" t="str">
        <f>M!F20</f>
        <v>О.Р. Кучаров</v>
      </c>
      <c r="E38" s="259"/>
      <c r="F38" s="259"/>
      <c r="G38" s="259"/>
      <c r="H38" s="59"/>
      <c r="I38" s="59"/>
      <c r="J38" s="59"/>
      <c r="K38" s="25" t="s">
        <v>18</v>
      </c>
      <c r="L38" s="25"/>
      <c r="M38" s="261"/>
      <c r="N38" s="261"/>
      <c r="O38" s="159" t="s">
        <v>154</v>
      </c>
    </row>
    <row r="39" spans="1:15" ht="18">
      <c r="A39" s="285" t="s">
        <v>19</v>
      </c>
      <c r="B39" s="285"/>
      <c r="C39" s="27" t="s">
        <v>1</v>
      </c>
      <c r="D39" s="262" t="s">
        <v>20</v>
      </c>
      <c r="E39" s="262"/>
      <c r="F39" s="262"/>
      <c r="G39" s="262"/>
      <c r="H39" s="59"/>
      <c r="I39" s="28"/>
      <c r="J39" s="28"/>
      <c r="K39" s="17"/>
      <c r="L39" s="17"/>
      <c r="M39" s="262" t="s">
        <v>21</v>
      </c>
      <c r="N39" s="262"/>
      <c r="O39" s="28" t="s">
        <v>20</v>
      </c>
    </row>
  </sheetData>
  <sheetProtection/>
  <mergeCells count="48">
    <mergeCell ref="A3:P3"/>
    <mergeCell ref="A32:C32"/>
    <mergeCell ref="D36:G36"/>
    <mergeCell ref="K36:L36"/>
    <mergeCell ref="A37:C37"/>
    <mergeCell ref="D38:G38"/>
    <mergeCell ref="M38:N38"/>
    <mergeCell ref="B24:C24"/>
    <mergeCell ref="B25:C25"/>
    <mergeCell ref="B26:C26"/>
    <mergeCell ref="M39:N39"/>
    <mergeCell ref="A33:C33"/>
    <mergeCell ref="B27:C27"/>
    <mergeCell ref="B28:C28"/>
    <mergeCell ref="B29:C29"/>
    <mergeCell ref="B30:C30"/>
    <mergeCell ref="B31:C31"/>
    <mergeCell ref="A39:B39"/>
    <mergeCell ref="D39:G39"/>
    <mergeCell ref="B21:C21"/>
    <mergeCell ref="B22:C22"/>
    <mergeCell ref="B23:C23"/>
    <mergeCell ref="B18:C18"/>
    <mergeCell ref="B19:C19"/>
    <mergeCell ref="B20:C20"/>
    <mergeCell ref="B15:C15"/>
    <mergeCell ref="B16:C16"/>
    <mergeCell ref="B17:C17"/>
    <mergeCell ref="N11:N12"/>
    <mergeCell ref="O11:O12"/>
    <mergeCell ref="B13:C13"/>
    <mergeCell ref="B14:C14"/>
    <mergeCell ref="A11:A12"/>
    <mergeCell ref="B11:C12"/>
    <mergeCell ref="D11:D12"/>
    <mergeCell ref="E11:K11"/>
    <mergeCell ref="L11:L12"/>
    <mergeCell ref="M11:M12"/>
    <mergeCell ref="E7:F7"/>
    <mergeCell ref="H7:I7"/>
    <mergeCell ref="A8:B8"/>
    <mergeCell ref="C9:F9"/>
    <mergeCell ref="H9:K9"/>
    <mergeCell ref="A2:O2"/>
    <mergeCell ref="A4:I4"/>
    <mergeCell ref="A5:H5"/>
    <mergeCell ref="A6:O6"/>
    <mergeCell ref="G8:J8"/>
  </mergeCells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8"/>
  <sheetViews>
    <sheetView view="pageLayout" zoomScaleSheetLayoutView="100" workbookViewId="0" topLeftCell="A1">
      <selection activeCell="G9" sqref="G9"/>
    </sheetView>
  </sheetViews>
  <sheetFormatPr defaultColWidth="9.140625" defaultRowHeight="12.75"/>
  <cols>
    <col min="1" max="2" width="4.57421875" style="5" customWidth="1"/>
    <col min="3" max="3" width="38.421875" style="5" customWidth="1"/>
    <col min="4" max="4" width="14.57421875" style="5" customWidth="1"/>
    <col min="5" max="6" width="4.7109375" style="5" hidden="1" customWidth="1"/>
    <col min="7" max="7" width="9.7109375" style="5" customWidth="1"/>
    <col min="8" max="8" width="4.7109375" style="5" hidden="1" customWidth="1"/>
    <col min="9" max="9" width="4.28125" style="5" hidden="1" customWidth="1"/>
    <col min="10" max="10" width="10.8515625" style="5" customWidth="1"/>
    <col min="11" max="11" width="11.00390625" style="5" customWidth="1"/>
    <col min="12" max="12" width="10.00390625" style="5" customWidth="1"/>
    <col min="13" max="13" width="12.28125" style="5" customWidth="1"/>
    <col min="14" max="14" width="9.421875" style="5" customWidth="1"/>
    <col min="15" max="15" width="18.7109375" style="5" customWidth="1"/>
  </cols>
  <sheetData>
    <row r="1" spans="1:15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08" t="str">
        <f>M!C6</f>
        <v>12-шакл</v>
      </c>
    </row>
    <row r="2" spans="1:15" ht="15.75" customHeight="1">
      <c r="A2" s="263" t="s">
        <v>163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spans="1:16" ht="29.25" customHeight="1">
      <c r="A3" s="264" t="s">
        <v>149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</row>
    <row r="4" spans="1:15" ht="15.75" customHeight="1">
      <c r="A4" s="265" t="s">
        <v>38</v>
      </c>
      <c r="B4" s="265"/>
      <c r="C4" s="265"/>
      <c r="D4" s="265"/>
      <c r="E4" s="265"/>
      <c r="F4" s="265"/>
      <c r="G4" s="265"/>
      <c r="H4" s="265"/>
      <c r="I4" s="265"/>
      <c r="J4" s="18" t="s">
        <v>22</v>
      </c>
      <c r="K4" s="31">
        <v>18</v>
      </c>
      <c r="L4" s="31"/>
      <c r="M4" s="19"/>
      <c r="N4" s="19"/>
      <c r="O4" s="19"/>
    </row>
    <row r="5" spans="1:15" ht="15.75" customHeight="1">
      <c r="A5" s="265" t="str">
        <f>M!C20</f>
        <v>2017-2018 ўқув йили</v>
      </c>
      <c r="B5" s="265"/>
      <c r="C5" s="265"/>
      <c r="D5" s="265"/>
      <c r="E5" s="265"/>
      <c r="F5" s="265"/>
      <c r="G5" s="265"/>
      <c r="H5" s="265"/>
      <c r="I5" s="57"/>
      <c r="J5" s="74" t="str">
        <f>M!C2</f>
        <v>Бахорги</v>
      </c>
      <c r="K5" s="56" t="s">
        <v>24</v>
      </c>
      <c r="N5" s="56"/>
      <c r="O5" s="56"/>
    </row>
    <row r="6" spans="1:15" ht="15.75" customHeight="1">
      <c r="A6" s="263" t="str">
        <f>M!B20</f>
        <v>Сув хўжалигини ташкил этиш ва бошқариш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</row>
    <row r="7" spans="1:15" ht="15.75" customHeight="1">
      <c r="A7" s="18"/>
      <c r="B7" s="18"/>
      <c r="C7" s="62">
        <f>M!C3</f>
        <v>1</v>
      </c>
      <c r="D7" s="55" t="s">
        <v>6</v>
      </c>
      <c r="E7" s="266"/>
      <c r="F7" s="266"/>
      <c r="G7" s="30">
        <v>7</v>
      </c>
      <c r="H7" s="266"/>
      <c r="I7" s="266"/>
      <c r="J7" s="55" t="s">
        <v>23</v>
      </c>
      <c r="K7" s="30">
        <v>2</v>
      </c>
      <c r="L7" s="20" t="s">
        <v>7</v>
      </c>
      <c r="M7" s="20"/>
      <c r="N7" s="20"/>
      <c r="O7" s="20"/>
    </row>
    <row r="8" spans="1:15" ht="15.75" customHeight="1">
      <c r="A8" s="268" t="s">
        <v>39</v>
      </c>
      <c r="B8" s="268"/>
      <c r="C8" s="58" t="str">
        <f>M!B13</f>
        <v>Фалсафа</v>
      </c>
      <c r="D8" s="53" t="s">
        <v>49</v>
      </c>
      <c r="E8" s="53"/>
      <c r="F8" s="53"/>
      <c r="G8" s="287" t="str">
        <f>ЖН!T6</f>
        <v>Назаров Қ</v>
      </c>
      <c r="H8" s="287"/>
      <c r="I8" s="287"/>
      <c r="J8" s="287"/>
      <c r="K8" s="66"/>
      <c r="L8" s="46" t="s">
        <v>48</v>
      </c>
      <c r="M8" s="46"/>
      <c r="N8" s="46" t="str">
        <f>ЖН!T6</f>
        <v>Назаров Қ</v>
      </c>
      <c r="O8" s="66"/>
    </row>
    <row r="9" spans="1:15" ht="18.75" customHeight="1">
      <c r="A9" s="21" t="s">
        <v>25</v>
      </c>
      <c r="B9" s="21"/>
      <c r="C9" s="272" t="s">
        <v>26</v>
      </c>
      <c r="D9" s="272"/>
      <c r="E9" s="272"/>
      <c r="F9" s="272"/>
      <c r="G9" s="32">
        <v>60</v>
      </c>
      <c r="H9" s="279" t="s">
        <v>43</v>
      </c>
      <c r="I9" s="279"/>
      <c r="J9" s="279"/>
      <c r="K9" s="279"/>
      <c r="L9" s="32">
        <f>M!E13</f>
        <v>19</v>
      </c>
      <c r="M9" s="280" t="str">
        <f>M!F13</f>
        <v> Июнь 2018 й</v>
      </c>
      <c r="N9" s="280"/>
      <c r="O9" s="280"/>
    </row>
    <row r="10" spans="1:15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</row>
    <row r="11" spans="1:15" ht="19.5" customHeight="1" thickBot="1">
      <c r="A11" s="269" t="s">
        <v>0</v>
      </c>
      <c r="B11" s="270" t="s">
        <v>40</v>
      </c>
      <c r="C11" s="270"/>
      <c r="D11" s="271" t="s">
        <v>8</v>
      </c>
      <c r="E11" s="270" t="s">
        <v>9</v>
      </c>
      <c r="F11" s="270"/>
      <c r="G11" s="270"/>
      <c r="H11" s="270"/>
      <c r="I11" s="270"/>
      <c r="J11" s="270"/>
      <c r="K11" s="270"/>
      <c r="L11" s="267" t="s">
        <v>10</v>
      </c>
      <c r="M11" s="267" t="s">
        <v>11</v>
      </c>
      <c r="N11" s="267" t="s">
        <v>12</v>
      </c>
      <c r="O11" s="270" t="s">
        <v>78</v>
      </c>
    </row>
    <row r="12" spans="1:15" ht="80.25" customHeight="1" thickBot="1">
      <c r="A12" s="269"/>
      <c r="B12" s="270"/>
      <c r="C12" s="270"/>
      <c r="D12" s="271"/>
      <c r="E12" s="109" t="s">
        <v>2</v>
      </c>
      <c r="F12" s="109" t="s">
        <v>3</v>
      </c>
      <c r="G12" s="109" t="s">
        <v>70</v>
      </c>
      <c r="H12" s="109" t="s">
        <v>34</v>
      </c>
      <c r="I12" s="109" t="s">
        <v>35</v>
      </c>
      <c r="J12" s="109" t="s">
        <v>74</v>
      </c>
      <c r="K12" s="109" t="s">
        <v>59</v>
      </c>
      <c r="L12" s="267"/>
      <c r="M12" s="267"/>
      <c r="N12" s="267"/>
      <c r="O12" s="270"/>
    </row>
    <row r="13" spans="1:15" s="6" customFormat="1" ht="27.75" customHeight="1" thickBot="1">
      <c r="A13" s="110">
        <v>1</v>
      </c>
      <c r="B13" s="273" t="s">
        <v>100</v>
      </c>
      <c r="C13" s="274" t="s">
        <v>127</v>
      </c>
      <c r="D13" s="111" t="str">
        <f>ЖН!C9</f>
        <v>В-17-042</v>
      </c>
      <c r="E13" s="110">
        <f>ЖН!X9+ЖН!Y9</f>
        <v>7</v>
      </c>
      <c r="F13" s="110">
        <f>ЖН!Z9+ЖН!AA9</f>
        <v>13</v>
      </c>
      <c r="G13" s="110">
        <f>ЖН!T9+ЖН!U9+ЖН!V9+ЖН!W9</f>
        <v>24</v>
      </c>
      <c r="H13" s="110"/>
      <c r="I13" s="110"/>
      <c r="J13" s="110">
        <f>ОН!T9+ОН!U9+ОН!V9+ОН!W9</f>
        <v>0</v>
      </c>
      <c r="K13" s="110">
        <f>G13+J13</f>
        <v>24</v>
      </c>
      <c r="L13" s="120"/>
      <c r="M13" s="113"/>
      <c r="N13" s="113"/>
      <c r="O13" s="113"/>
    </row>
    <row r="14" spans="1:15" s="6" customFormat="1" ht="27.75" customHeight="1" thickBot="1">
      <c r="A14" s="110">
        <v>2</v>
      </c>
      <c r="B14" s="273" t="s">
        <v>84</v>
      </c>
      <c r="C14" s="274" t="s">
        <v>128</v>
      </c>
      <c r="D14" s="111" t="str">
        <f>ЖН!C10</f>
        <v>В-17-057</v>
      </c>
      <c r="E14" s="110">
        <f>ЖН!X10+ЖН!Y10</f>
        <v>15</v>
      </c>
      <c r="F14" s="110">
        <f>ЖН!Z10+ЖН!AA10</f>
        <v>12</v>
      </c>
      <c r="G14" s="110">
        <f>ЖН!T10+ЖН!U10+ЖН!V10+ЖН!W10</f>
        <v>21</v>
      </c>
      <c r="H14" s="110"/>
      <c r="I14" s="110"/>
      <c r="J14" s="110">
        <f>ОН!T10+ОН!U10+ОН!V10+ОН!W10</f>
        <v>0</v>
      </c>
      <c r="K14" s="110">
        <f aca="true" t="shared" si="0" ref="K14:K30">G14+J14</f>
        <v>21</v>
      </c>
      <c r="L14" s="120"/>
      <c r="M14" s="113"/>
      <c r="N14" s="113"/>
      <c r="O14" s="113"/>
    </row>
    <row r="15" spans="1:15" s="6" customFormat="1" ht="27.75" customHeight="1" thickBot="1">
      <c r="A15" s="110">
        <v>3</v>
      </c>
      <c r="B15" s="273" t="s">
        <v>85</v>
      </c>
      <c r="C15" s="274" t="s">
        <v>129</v>
      </c>
      <c r="D15" s="111" t="str">
        <f>ЖН!C11</f>
        <v>В-17-058</v>
      </c>
      <c r="E15" s="110">
        <f>ЖН!X11+ЖН!Y11</f>
        <v>16</v>
      </c>
      <c r="F15" s="110">
        <f>ЖН!Z11+ЖН!AA11</f>
        <v>15</v>
      </c>
      <c r="G15" s="110">
        <f>ЖН!T11+ЖН!U11+ЖН!V11+ЖН!W11</f>
        <v>25</v>
      </c>
      <c r="H15" s="110"/>
      <c r="I15" s="110"/>
      <c r="J15" s="110">
        <f>ОН!T11+ОН!U11+ОН!V11+ОН!W11</f>
        <v>0</v>
      </c>
      <c r="K15" s="110">
        <f t="shared" si="0"/>
        <v>25</v>
      </c>
      <c r="L15" s="120"/>
      <c r="M15" s="113"/>
      <c r="N15" s="113"/>
      <c r="O15" s="113"/>
    </row>
    <row r="16" spans="1:15" s="6" customFormat="1" ht="27.75" customHeight="1" thickBot="1">
      <c r="A16" s="110">
        <v>4</v>
      </c>
      <c r="B16" s="273" t="s">
        <v>86</v>
      </c>
      <c r="C16" s="274" t="s">
        <v>130</v>
      </c>
      <c r="D16" s="111" t="str">
        <f>ЖН!C12</f>
        <v>В-17-059</v>
      </c>
      <c r="E16" s="110">
        <f>ЖН!X12+ЖН!Y12</f>
        <v>17</v>
      </c>
      <c r="F16" s="110">
        <f>ЖН!Z12+ЖН!AA12</f>
        <v>16</v>
      </c>
      <c r="G16" s="110">
        <f>ЖН!T12+ЖН!U12+ЖН!V12+ЖН!W12</f>
        <v>26</v>
      </c>
      <c r="H16" s="110"/>
      <c r="I16" s="110"/>
      <c r="J16" s="110">
        <f>ОН!T12+ОН!U12+ОН!V12+ОН!W12</f>
        <v>0</v>
      </c>
      <c r="K16" s="110">
        <f t="shared" si="0"/>
        <v>26</v>
      </c>
      <c r="L16" s="120"/>
      <c r="M16" s="113"/>
      <c r="N16" s="113"/>
      <c r="O16" s="113"/>
    </row>
    <row r="17" spans="1:15" s="6" customFormat="1" ht="27.75" customHeight="1" thickBot="1">
      <c r="A17" s="110">
        <v>5</v>
      </c>
      <c r="B17" s="273" t="s">
        <v>87</v>
      </c>
      <c r="C17" s="274" t="s">
        <v>107</v>
      </c>
      <c r="D17" s="111" t="str">
        <f>ЖН!C13</f>
        <v>В-17-060</v>
      </c>
      <c r="E17" s="110">
        <f>ЖН!X13+ЖН!Y13</f>
        <v>18</v>
      </c>
      <c r="F17" s="110">
        <f>ЖН!Z13+ЖН!AA13</f>
        <v>14</v>
      </c>
      <c r="G17" s="110">
        <f>ЖН!T13+ЖН!U13+ЖН!V13+ЖН!W13</f>
        <v>25</v>
      </c>
      <c r="H17" s="110"/>
      <c r="I17" s="110"/>
      <c r="J17" s="110">
        <f>ОН!T13+ОН!U13+ОН!V13+ОН!W13</f>
        <v>0</v>
      </c>
      <c r="K17" s="110">
        <f t="shared" si="0"/>
        <v>25</v>
      </c>
      <c r="L17" s="120"/>
      <c r="M17" s="113"/>
      <c r="N17" s="113"/>
      <c r="O17" s="113"/>
    </row>
    <row r="18" spans="1:15" s="6" customFormat="1" ht="27.75" customHeight="1" thickBot="1">
      <c r="A18" s="110">
        <v>6</v>
      </c>
      <c r="B18" s="273" t="s">
        <v>88</v>
      </c>
      <c r="C18" s="274" t="s">
        <v>114</v>
      </c>
      <c r="D18" s="111" t="str">
        <f>ЖН!C14</f>
        <v>В-17-061</v>
      </c>
      <c r="E18" s="110">
        <f>ЖН!X14+ЖН!Y14</f>
        <v>6</v>
      </c>
      <c r="F18" s="110">
        <f>ЖН!Z14+ЖН!AA14</f>
        <v>11</v>
      </c>
      <c r="G18" s="110">
        <f>ЖН!T14+ЖН!U14+ЖН!V14+ЖН!W14</f>
        <v>20</v>
      </c>
      <c r="H18" s="110"/>
      <c r="I18" s="110"/>
      <c r="J18" s="110">
        <f>ОН!T14+ОН!U14+ОН!V14+ОН!W14</f>
        <v>0</v>
      </c>
      <c r="K18" s="110">
        <f t="shared" si="0"/>
        <v>20</v>
      </c>
      <c r="L18" s="120"/>
      <c r="M18" s="113"/>
      <c r="N18" s="113"/>
      <c r="O18" s="113"/>
    </row>
    <row r="19" spans="1:15" s="6" customFormat="1" ht="27.75" customHeight="1" thickBot="1">
      <c r="A19" s="110">
        <v>7</v>
      </c>
      <c r="B19" s="273" t="s">
        <v>89</v>
      </c>
      <c r="C19" s="274" t="s">
        <v>104</v>
      </c>
      <c r="D19" s="111" t="str">
        <f>ЖН!C15</f>
        <v>В-17-062</v>
      </c>
      <c r="E19" s="110">
        <f>ЖН!X15+ЖН!Y15</f>
        <v>17</v>
      </c>
      <c r="F19" s="110">
        <f>ЖН!Z15+ЖН!AA15</f>
        <v>15</v>
      </c>
      <c r="G19" s="110">
        <f>ЖН!T15+ЖН!U15+ЖН!V15+ЖН!W15</f>
        <v>30</v>
      </c>
      <c r="H19" s="110"/>
      <c r="I19" s="110"/>
      <c r="J19" s="110">
        <f>ОН!T15+ОН!U15+ОН!V15+ОН!W15</f>
        <v>0</v>
      </c>
      <c r="K19" s="110">
        <f t="shared" si="0"/>
        <v>30</v>
      </c>
      <c r="L19" s="120"/>
      <c r="M19" s="113"/>
      <c r="N19" s="113"/>
      <c r="O19" s="113"/>
    </row>
    <row r="20" spans="1:15" s="6" customFormat="1" ht="27.75" customHeight="1" thickBot="1">
      <c r="A20" s="110">
        <v>8</v>
      </c>
      <c r="B20" s="273" t="s">
        <v>90</v>
      </c>
      <c r="C20" s="274" t="s">
        <v>113</v>
      </c>
      <c r="D20" s="111" t="str">
        <f>ЖН!C16</f>
        <v>В-17-063</v>
      </c>
      <c r="E20" s="110">
        <f>ЖН!X16+ЖН!Y16</f>
        <v>16</v>
      </c>
      <c r="F20" s="110">
        <f>ЖН!Z16+ЖН!AA16</f>
        <v>15</v>
      </c>
      <c r="G20" s="110">
        <f>ЖН!T16+ЖН!U16+ЖН!V16+ЖН!W16</f>
        <v>25</v>
      </c>
      <c r="H20" s="110"/>
      <c r="I20" s="110"/>
      <c r="J20" s="110">
        <f>ОН!T16+ОН!U16+ОН!V16+ОН!W16</f>
        <v>0</v>
      </c>
      <c r="K20" s="110">
        <f t="shared" si="0"/>
        <v>25</v>
      </c>
      <c r="L20" s="120"/>
      <c r="M20" s="113"/>
      <c r="N20" s="113"/>
      <c r="O20" s="113"/>
    </row>
    <row r="21" spans="1:15" s="6" customFormat="1" ht="27.75" customHeight="1" thickBot="1">
      <c r="A21" s="110">
        <v>9</v>
      </c>
      <c r="B21" s="273" t="s">
        <v>91</v>
      </c>
      <c r="C21" s="274" t="s">
        <v>106</v>
      </c>
      <c r="D21" s="111" t="s">
        <v>106</v>
      </c>
      <c r="E21" s="110" t="e">
        <f>ЖН!#REF!+ЖН!#REF!</f>
        <v>#REF!</v>
      </c>
      <c r="F21" s="110" t="e">
        <f>ЖН!#REF!+ЖН!#REF!</f>
        <v>#REF!</v>
      </c>
      <c r="G21" s="110">
        <f>ЖН!T17+ЖН!U17+ЖН!V17+ЖН!W17</f>
        <v>21</v>
      </c>
      <c r="H21" s="110"/>
      <c r="I21" s="110"/>
      <c r="J21" s="110">
        <f>ОН!T17+ОН!U17+ОН!V17+ОН!W17</f>
        <v>0</v>
      </c>
      <c r="K21" s="110">
        <f t="shared" si="0"/>
        <v>21</v>
      </c>
      <c r="L21" s="120"/>
      <c r="M21" s="113"/>
      <c r="N21" s="113"/>
      <c r="O21" s="113"/>
    </row>
    <row r="22" spans="1:15" s="6" customFormat="1" ht="27.75" customHeight="1" thickBot="1">
      <c r="A22" s="110">
        <v>10</v>
      </c>
      <c r="B22" s="273" t="s">
        <v>92</v>
      </c>
      <c r="C22" s="274" t="s">
        <v>112</v>
      </c>
      <c r="D22" s="111" t="str">
        <f>ЖН!C17</f>
        <v>В-17-064</v>
      </c>
      <c r="E22" s="110">
        <f>ЖН!X17+ЖН!Y17</f>
        <v>9</v>
      </c>
      <c r="F22" s="110">
        <f>ЖН!Z17+ЖН!AA17</f>
        <v>13</v>
      </c>
      <c r="G22" s="110">
        <f>ЖН!T18+ЖН!U18+ЖН!V18+ЖН!W18</f>
        <v>25</v>
      </c>
      <c r="H22" s="110"/>
      <c r="I22" s="110"/>
      <c r="J22" s="110">
        <f>ОН!T18+ОН!U18+ОН!V18+ОН!W18</f>
        <v>0</v>
      </c>
      <c r="K22" s="110">
        <f t="shared" si="0"/>
        <v>25</v>
      </c>
      <c r="L22" s="120"/>
      <c r="M22" s="113"/>
      <c r="N22" s="113"/>
      <c r="O22" s="113"/>
    </row>
    <row r="23" spans="1:15" s="6" customFormat="1" ht="27.75" customHeight="1" thickBot="1">
      <c r="A23" s="110">
        <v>11</v>
      </c>
      <c r="B23" s="273" t="s">
        <v>93</v>
      </c>
      <c r="C23" s="274" t="s">
        <v>115</v>
      </c>
      <c r="D23" s="111" t="str">
        <f>ЖН!C18</f>
        <v>В-17-065</v>
      </c>
      <c r="E23" s="110">
        <f>ЖН!X18+ЖН!Y18</f>
        <v>17</v>
      </c>
      <c r="F23" s="110">
        <f>ЖН!Z18+ЖН!AA18</f>
        <v>17</v>
      </c>
      <c r="G23" s="110">
        <f>ЖН!T19+ЖН!U19+ЖН!V19+ЖН!W19</f>
        <v>24</v>
      </c>
      <c r="H23" s="110"/>
      <c r="I23" s="110"/>
      <c r="J23" s="110">
        <f>ОН!T19+ОН!U19+ОН!V19+ОН!W19</f>
        <v>0</v>
      </c>
      <c r="K23" s="110">
        <f t="shared" si="0"/>
        <v>24</v>
      </c>
      <c r="L23" s="120"/>
      <c r="M23" s="113"/>
      <c r="N23" s="113"/>
      <c r="O23" s="113"/>
    </row>
    <row r="24" spans="1:15" s="6" customFormat="1" ht="27.75" customHeight="1" thickBot="1">
      <c r="A24" s="110">
        <v>12</v>
      </c>
      <c r="B24" s="273" t="s">
        <v>94</v>
      </c>
      <c r="C24" s="274" t="s">
        <v>109</v>
      </c>
      <c r="D24" s="111" t="str">
        <f>ЖН!C19</f>
        <v>В-17-066</v>
      </c>
      <c r="E24" s="110">
        <f>ЖН!X19+ЖН!Y19</f>
        <v>13</v>
      </c>
      <c r="F24" s="110">
        <f>ЖН!Z19+ЖН!AA19</f>
        <v>14</v>
      </c>
      <c r="G24" s="110">
        <f>ЖН!T20+ЖН!U20+ЖН!V20+ЖН!W20</f>
        <v>18</v>
      </c>
      <c r="H24" s="110"/>
      <c r="I24" s="110"/>
      <c r="J24" s="110">
        <f>ОН!T20+ОН!U20+ОН!V20+ОН!W20</f>
        <v>0</v>
      </c>
      <c r="K24" s="110">
        <f t="shared" si="0"/>
        <v>18</v>
      </c>
      <c r="L24" s="120"/>
      <c r="M24" s="113"/>
      <c r="N24" s="113"/>
      <c r="O24" s="113"/>
    </row>
    <row r="25" spans="1:15" s="6" customFormat="1" ht="27.75" customHeight="1" thickBot="1">
      <c r="A25" s="110">
        <v>13</v>
      </c>
      <c r="B25" s="273" t="s">
        <v>96</v>
      </c>
      <c r="C25" s="274" t="s">
        <v>108</v>
      </c>
      <c r="D25" s="111" t="str">
        <f>ЖН!C21</f>
        <v>В-17-068</v>
      </c>
      <c r="E25" s="110">
        <f>ЖН!X21+ЖН!Y21</f>
        <v>14</v>
      </c>
      <c r="F25" s="110">
        <f>ЖН!Z21+ЖН!AA21</f>
        <v>14</v>
      </c>
      <c r="G25" s="110">
        <f>ЖН!T21+ЖН!U21+ЖН!V21+ЖН!W21</f>
        <v>32</v>
      </c>
      <c r="H25" s="110"/>
      <c r="I25" s="110"/>
      <c r="J25" s="110">
        <f>ОН!T21+ОН!U21+ОН!V21+ОН!W21</f>
        <v>0</v>
      </c>
      <c r="K25" s="110">
        <f t="shared" si="0"/>
        <v>32</v>
      </c>
      <c r="L25" s="120"/>
      <c r="M25" s="113"/>
      <c r="N25" s="113"/>
      <c r="O25" s="113"/>
    </row>
    <row r="26" spans="1:15" s="6" customFormat="1" ht="27.75" customHeight="1" thickBot="1">
      <c r="A26" s="110">
        <v>14</v>
      </c>
      <c r="B26" s="273" t="s">
        <v>95</v>
      </c>
      <c r="C26" s="274" t="s">
        <v>111</v>
      </c>
      <c r="D26" s="111" t="str">
        <f>ЖН!C22</f>
        <v>В-17-069</v>
      </c>
      <c r="E26" s="110">
        <f>ЖН!X22+ЖН!Y22</f>
        <v>17</v>
      </c>
      <c r="F26" s="110">
        <f>ЖН!Z22+ЖН!AA22</f>
        <v>16</v>
      </c>
      <c r="G26" s="110">
        <f>ЖН!T22+ЖН!U22+ЖН!V22+ЖН!W22</f>
        <v>28</v>
      </c>
      <c r="H26" s="110"/>
      <c r="I26" s="110"/>
      <c r="J26" s="110">
        <f>ОН!T22+ОН!U22+ОН!V22+ОН!W22</f>
        <v>0</v>
      </c>
      <c r="K26" s="110">
        <f t="shared" si="0"/>
        <v>28</v>
      </c>
      <c r="L26" s="120"/>
      <c r="M26" s="113"/>
      <c r="N26" s="113"/>
      <c r="O26" s="113"/>
    </row>
    <row r="27" spans="1:15" s="6" customFormat="1" ht="27.75" customHeight="1" thickBot="1">
      <c r="A27" s="110">
        <v>15</v>
      </c>
      <c r="B27" s="273" t="s">
        <v>97</v>
      </c>
      <c r="C27" s="274" t="s">
        <v>110</v>
      </c>
      <c r="D27" s="111" t="str">
        <f>ЖН!C24</f>
        <v>В-17-071</v>
      </c>
      <c r="E27" s="110">
        <f>ЖН!X23+ЖН!Y23</f>
        <v>16</v>
      </c>
      <c r="F27" s="110">
        <f>ЖН!Z23+ЖН!AA23</f>
        <v>16</v>
      </c>
      <c r="G27" s="110">
        <f>ЖН!T23+ЖН!U23+ЖН!V23+ЖН!W23</f>
        <v>27</v>
      </c>
      <c r="H27" s="110"/>
      <c r="I27" s="110"/>
      <c r="J27" s="110">
        <f>ОН!T23+ОН!U23+ОН!V23+ОН!W23</f>
        <v>0</v>
      </c>
      <c r="K27" s="110">
        <f t="shared" si="0"/>
        <v>27</v>
      </c>
      <c r="L27" s="120"/>
      <c r="M27" s="113"/>
      <c r="N27" s="113"/>
      <c r="O27" s="113"/>
    </row>
    <row r="28" spans="1:15" s="6" customFormat="1" ht="27.75" customHeight="1" thickBot="1">
      <c r="A28" s="110">
        <v>16</v>
      </c>
      <c r="B28" s="273" t="s">
        <v>98</v>
      </c>
      <c r="C28" s="274" t="s">
        <v>103</v>
      </c>
      <c r="D28" s="111" t="str">
        <f>ЖН!C25</f>
        <v>В-17-072</v>
      </c>
      <c r="E28" s="110">
        <f>ЖН!X24+ЖН!Y24</f>
        <v>16</v>
      </c>
      <c r="F28" s="110">
        <f>ЖН!Z24+ЖН!AA24</f>
        <v>15</v>
      </c>
      <c r="G28" s="110">
        <f>ЖН!T24+ЖН!U24+ЖН!V24+ЖН!W24</f>
        <v>24</v>
      </c>
      <c r="H28" s="110"/>
      <c r="I28" s="110"/>
      <c r="J28" s="110">
        <f>ОН!T24+ОН!U24+ОН!V24+ОН!W24</f>
        <v>0</v>
      </c>
      <c r="K28" s="110">
        <f t="shared" si="0"/>
        <v>24</v>
      </c>
      <c r="L28" s="120"/>
      <c r="M28" s="113"/>
      <c r="N28" s="113"/>
      <c r="O28" s="113"/>
    </row>
    <row r="29" spans="1:15" s="6" customFormat="1" ht="27.75" customHeight="1" thickBot="1">
      <c r="A29" s="110">
        <v>17</v>
      </c>
      <c r="B29" s="273" t="s">
        <v>99</v>
      </c>
      <c r="C29" s="274" t="s">
        <v>105</v>
      </c>
      <c r="D29" s="111" t="str">
        <f>ЖН!C26</f>
        <v>В-17-043</v>
      </c>
      <c r="E29" s="110"/>
      <c r="F29" s="110"/>
      <c r="G29" s="110">
        <f>ЖН!T25+ЖН!U25+ЖН!V25+ЖН!W25</f>
        <v>24</v>
      </c>
      <c r="H29" s="110"/>
      <c r="I29" s="110"/>
      <c r="J29" s="110">
        <f>ОН!T25+ОН!U25+ОН!V25+ОН!W25</f>
        <v>0</v>
      </c>
      <c r="K29" s="110">
        <f t="shared" si="0"/>
        <v>24</v>
      </c>
      <c r="L29" s="120"/>
      <c r="M29" s="113"/>
      <c r="N29" s="113"/>
      <c r="O29" s="113"/>
    </row>
    <row r="30" spans="1:15" s="6" customFormat="1" ht="27.75" customHeight="1" thickBot="1">
      <c r="A30" s="110">
        <v>18</v>
      </c>
      <c r="B30" s="273" t="s">
        <v>102</v>
      </c>
      <c r="C30" s="274" t="s">
        <v>131</v>
      </c>
      <c r="D30" s="111" t="s">
        <v>131</v>
      </c>
      <c r="E30" s="110"/>
      <c r="F30" s="110"/>
      <c r="G30" s="110">
        <f>ЖН!T26+ЖН!U26+ЖН!V26+ЖН!W26</f>
        <v>18</v>
      </c>
      <c r="H30" s="110"/>
      <c r="I30" s="110"/>
      <c r="J30" s="110">
        <f>ОН!T26+ОН!U26+ОН!V26+ОН!W26</f>
        <v>0</v>
      </c>
      <c r="K30" s="110">
        <f t="shared" si="0"/>
        <v>18</v>
      </c>
      <c r="L30" s="120"/>
      <c r="M30" s="113"/>
      <c r="N30" s="113"/>
      <c r="O30" s="113"/>
    </row>
    <row r="31" spans="1:15" ht="49.5" customHeight="1" thickBot="1">
      <c r="A31" s="299" t="s">
        <v>14</v>
      </c>
      <c r="B31" s="299"/>
      <c r="C31" s="299"/>
      <c r="D31" s="114"/>
      <c r="E31" s="115"/>
      <c r="F31" s="116"/>
      <c r="G31" s="116"/>
      <c r="H31" s="116"/>
      <c r="I31" s="115"/>
      <c r="J31" s="115"/>
      <c r="K31" s="117"/>
      <c r="L31" s="117"/>
      <c r="M31" s="115"/>
      <c r="N31" s="115"/>
      <c r="O31" s="118"/>
    </row>
    <row r="32" spans="1:3" ht="39.75" customHeight="1">
      <c r="A32" s="288"/>
      <c r="B32" s="288"/>
      <c r="C32" s="288"/>
    </row>
    <row r="33" spans="1:15" ht="18">
      <c r="A33" s="22"/>
      <c r="B33" s="22"/>
      <c r="C33" s="23" t="s">
        <v>15</v>
      </c>
      <c r="D33" s="47">
        <v>18</v>
      </c>
      <c r="E33" s="59"/>
      <c r="F33" s="59"/>
      <c r="G33" s="25" t="s">
        <v>76</v>
      </c>
      <c r="H33" s="25"/>
      <c r="I33" s="25"/>
      <c r="J33" s="25"/>
      <c r="K33" s="17"/>
      <c r="L33" s="17"/>
      <c r="M33" s="17"/>
      <c r="N33" s="26"/>
      <c r="O33" s="17"/>
    </row>
    <row r="34" spans="1:15" ht="18">
      <c r="A34" s="22"/>
      <c r="B34" s="22"/>
      <c r="C34" s="23"/>
      <c r="D34" s="60"/>
      <c r="E34" s="25"/>
      <c r="F34" s="25"/>
      <c r="G34" s="25"/>
      <c r="H34" s="25"/>
      <c r="I34" s="17"/>
      <c r="J34" s="17"/>
      <c r="K34" s="25"/>
      <c r="L34" s="25"/>
      <c r="M34" s="17"/>
      <c r="N34" s="26"/>
      <c r="O34" s="17"/>
    </row>
    <row r="35" spans="1:15" ht="31.5" customHeight="1">
      <c r="A35" s="17"/>
      <c r="B35" s="17"/>
      <c r="C35" s="26"/>
      <c r="D35" s="289" t="s">
        <v>16</v>
      </c>
      <c r="E35" s="289"/>
      <c r="F35" s="289"/>
      <c r="G35" s="289"/>
      <c r="H35" s="25"/>
      <c r="I35" s="24"/>
      <c r="J35" s="24"/>
      <c r="K35" s="290" t="s">
        <v>17</v>
      </c>
      <c r="L35" s="290"/>
      <c r="M35" s="24"/>
      <c r="N35" s="24"/>
      <c r="O35" s="17"/>
    </row>
    <row r="36" spans="1:15" ht="18">
      <c r="A36" s="291"/>
      <c r="B36" s="291"/>
      <c r="C36" s="291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8">
      <c r="A37" s="26" t="s">
        <v>73</v>
      </c>
      <c r="B37" s="26"/>
      <c r="C37" s="26"/>
      <c r="D37" s="259" t="str">
        <f>M!F20</f>
        <v>О.Р. Кучаров</v>
      </c>
      <c r="E37" s="259"/>
      <c r="F37" s="259"/>
      <c r="G37" s="259"/>
      <c r="H37" s="59"/>
      <c r="I37" s="59"/>
      <c r="J37" s="59"/>
      <c r="K37" s="25" t="s">
        <v>18</v>
      </c>
      <c r="L37" s="25"/>
      <c r="M37" s="261"/>
      <c r="N37" s="261"/>
      <c r="O37" s="63" t="str">
        <f>M!G13</f>
        <v>М.Норқобилов</v>
      </c>
    </row>
    <row r="38" spans="1:15" ht="18">
      <c r="A38" s="285" t="s">
        <v>19</v>
      </c>
      <c r="B38" s="285"/>
      <c r="C38" s="27" t="s">
        <v>1</v>
      </c>
      <c r="D38" s="262" t="s">
        <v>20</v>
      </c>
      <c r="E38" s="262"/>
      <c r="F38" s="262"/>
      <c r="G38" s="262"/>
      <c r="H38" s="59"/>
      <c r="I38" s="28"/>
      <c r="J38" s="28"/>
      <c r="K38" s="17"/>
      <c r="L38" s="17"/>
      <c r="M38" s="262" t="s">
        <v>21</v>
      </c>
      <c r="N38" s="262"/>
      <c r="O38" s="28" t="s">
        <v>20</v>
      </c>
    </row>
  </sheetData>
  <sheetProtection/>
  <mergeCells count="48">
    <mergeCell ref="A3:P3"/>
    <mergeCell ref="G8:J8"/>
    <mergeCell ref="M9:O9"/>
    <mergeCell ref="D35:G35"/>
    <mergeCell ref="K35:L35"/>
    <mergeCell ref="B23:C23"/>
    <mergeCell ref="B24:C24"/>
    <mergeCell ref="B21:C21"/>
    <mergeCell ref="B28:C28"/>
    <mergeCell ref="B26:C26"/>
    <mergeCell ref="A38:B38"/>
    <mergeCell ref="D38:G38"/>
    <mergeCell ref="B29:C29"/>
    <mergeCell ref="B30:C30"/>
    <mergeCell ref="M38:N38"/>
    <mergeCell ref="D37:G37"/>
    <mergeCell ref="M37:N37"/>
    <mergeCell ref="B25:C25"/>
    <mergeCell ref="A36:C36"/>
    <mergeCell ref="A31:C31"/>
    <mergeCell ref="A32:C32"/>
    <mergeCell ref="B22:C22"/>
    <mergeCell ref="B19:C19"/>
    <mergeCell ref="B20:C20"/>
    <mergeCell ref="B27:C27"/>
    <mergeCell ref="B17:C17"/>
    <mergeCell ref="B18:C18"/>
    <mergeCell ref="B15:C15"/>
    <mergeCell ref="B16:C16"/>
    <mergeCell ref="B13:C13"/>
    <mergeCell ref="B14:C14"/>
    <mergeCell ref="O11:O12"/>
    <mergeCell ref="H9:K9"/>
    <mergeCell ref="A11:A12"/>
    <mergeCell ref="B11:C12"/>
    <mergeCell ref="D11:D12"/>
    <mergeCell ref="E11:K11"/>
    <mergeCell ref="L11:L12"/>
    <mergeCell ref="A2:O2"/>
    <mergeCell ref="A4:I4"/>
    <mergeCell ref="A5:H5"/>
    <mergeCell ref="M11:M12"/>
    <mergeCell ref="E7:F7"/>
    <mergeCell ref="H7:I7"/>
    <mergeCell ref="A8:B8"/>
    <mergeCell ref="C9:F9"/>
    <mergeCell ref="A6:O6"/>
    <mergeCell ref="N11:N1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</dc:creator>
  <cp:keywords/>
  <dc:description/>
  <cp:lastModifiedBy>TOG'O</cp:lastModifiedBy>
  <cp:lastPrinted>2018-12-11T10:53:40Z</cp:lastPrinted>
  <dcterms:created xsi:type="dcterms:W3CDTF">2008-01-09T21:36:33Z</dcterms:created>
  <dcterms:modified xsi:type="dcterms:W3CDTF">2018-12-18T09:10:04Z</dcterms:modified>
  <cp:category/>
  <cp:version/>
  <cp:contentType/>
  <cp:contentStatus/>
</cp:coreProperties>
</file>