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21390" windowHeight="8760" tabRatio="592" activeTab="0"/>
  </bookViews>
  <sheets>
    <sheet name="ЖН" sheetId="1" r:id="rId1"/>
    <sheet name="ОН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К" sheetId="15" r:id="rId15"/>
    <sheet name="Лист1" sheetId="16" r:id="rId16"/>
  </sheets>
  <definedNames>
    <definedName name="Z_C23F2FB4_653F_4A83_B645_DE45FE9B2DEF_.wvu.PrintArea" localSheetId="0" hidden="1">'ЖН'!$A$1:$AU$24</definedName>
    <definedName name="Z_C23F2FB4_653F_4A83_B645_DE45FE9B2DEF_.wvu.PrintArea" localSheetId="1" hidden="1">'ОН'!$A$1:$AU$31</definedName>
    <definedName name="_xlnm.Print_Area" localSheetId="4">'2'!$A$1:$P$35</definedName>
    <definedName name="_xlnm.Print_Area" localSheetId="0">'ЖН'!$A$1:$AU$24</definedName>
    <definedName name="_xlnm.Print_Area" localSheetId="1">'ОН'!$A$1:$AU$23</definedName>
  </definedNames>
  <calcPr fullCalcOnLoad="1"/>
</workbook>
</file>

<file path=xl/sharedStrings.xml><?xml version="1.0" encoding="utf-8"?>
<sst xmlns="http://schemas.openxmlformats.org/spreadsheetml/2006/main" count="747" uniqueCount="134">
  <si>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</si>
  <si>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</si>
  <si>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</si>
  <si>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</si>
  <si>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</si>
  <si>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</si>
  <si>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</si>
  <si>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</si>
  <si>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</si>
  <si>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</si>
  <si>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</si>
  <si>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</si>
  <si>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</si>
  <si>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</si>
  <si>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</si>
  <si>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</si>
  <si>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</si>
  <si>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</si>
  <si>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</si>
  <si>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</si>
  <si>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</si>
  <si>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</si>
  <si>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</si>
  <si>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</si>
  <si>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</si>
  <si>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Маърузачи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</si>
  <si>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</si>
  <si>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</si>
  <si>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</si>
  <si>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</si>
  <si>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</si>
  <si>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</si>
  <si>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</si>
  <si>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</si>
  <si>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РД
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</si>
  <si>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</si>
  <si>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</si>
  <si>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</si>
  <si>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</si>
  <si>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</si>
  <si>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</si>
  <si>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</si>
  <si>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_________</t>
    </r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</si>
  <si>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</si>
  <si>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</si>
  <si>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</si>
  <si>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</si>
  <si>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 xml:space="preserve"> ЯН ўтказилган сана  </t>
  </si>
  <si>
    <t>Сана</t>
  </si>
  <si>
    <t>Ой</t>
  </si>
  <si>
    <t>12-шакл</t>
  </si>
  <si>
    <t>Факультет декани _________________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</si>
  <si>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</si>
  <si>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</si>
  <si>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</si>
  <si>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</si>
  <si>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</si>
  <si>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</si>
  <si>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</si>
  <si>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</si>
  <si>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</si>
  <si>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</si>
  <si>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</si>
  <si>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</si>
  <si>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</si>
  <si>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</si>
  <si>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</si>
  <si>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</si>
  <si>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</si>
  <si>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</si>
  <si>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</si>
  <si>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Амалиёт ўқитувчиси</t>
  </si>
  <si>
    <t>Кафедра мудирлари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</si>
  <si>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</si>
  <si>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</si>
  <si>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</si>
  <si>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</si>
  <si>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</si>
  <si>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</si>
  <si>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</si>
  <si>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t>Х.Махмудов</t>
  </si>
  <si>
    <t>М.Норқобилов</t>
  </si>
  <si>
    <t>М.Саидова</t>
  </si>
  <si>
    <t>Б.Шафкаров</t>
  </si>
  <si>
    <t>Сув хўжалигида менежмент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</si>
  <si>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</si>
  <si>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ЯН 
ўтказувчи ўқитувчи имзоси</t>
  </si>
  <si>
    <t>Иқтисодиёт назарияси (курс иши)</t>
  </si>
  <si>
    <t>Ўқув амалиёти</t>
  </si>
  <si>
    <t>Ўзбекистон тарихи</t>
  </si>
  <si>
    <t>17-</t>
  </si>
  <si>
    <t>Кузги</t>
  </si>
  <si>
    <t xml:space="preserve">2016-2017 ўқув йили  </t>
  </si>
  <si>
    <t>А.Ибрагимов</t>
  </si>
  <si>
    <t>Февраль. 2017 й.</t>
  </si>
  <si>
    <t xml:space="preserve">Ф.Эрназаров </t>
  </si>
  <si>
    <t>Ф.Қиличева</t>
  </si>
  <si>
    <t>Б.Худаяров</t>
  </si>
  <si>
    <t>1-Семестрда тўплаган баллари</t>
  </si>
  <si>
    <t>Ўзбек тили</t>
  </si>
  <si>
    <t>Олимжонова Нигина Содиқжон қизи</t>
  </si>
  <si>
    <t>Рисқулова Комила Зохиджон қизи</t>
  </si>
  <si>
    <t>Ҳимматов Элёр Тотлибой ўғли</t>
  </si>
  <si>
    <t>Носиров Саидхон Зафархон ўғли</t>
  </si>
  <si>
    <t>Мирзахакимова Лаззат Нурмат қизи</t>
  </si>
  <si>
    <t>Уткина Ксения Андреевна</t>
  </si>
  <si>
    <t>Усмонов Шохжахон Зафарович</t>
  </si>
  <si>
    <t>Мирабдуллаева Малика Баходировна</t>
  </si>
  <si>
    <t>Турғунов Фаррух Равшанжон ўғли</t>
  </si>
  <si>
    <t>Икромова Моҳинур Хусниддин қизи</t>
  </si>
  <si>
    <t>Абидова Камила Владислявна</t>
  </si>
  <si>
    <t>Абдикаримова Махлиё Рашид қизи</t>
  </si>
  <si>
    <r>
      <t xml:space="preserve">СХТЭ ва Б  факультети Сув хўжалигида Бухгалтерия хисоби ва аудит таълим йуналиши </t>
    </r>
    <r>
      <rPr>
        <b/>
        <sz val="14"/>
        <color indexed="8"/>
        <rFont val="Times New Roman"/>
        <family val="1"/>
      </rPr>
      <t xml:space="preserve">1 курс 5 гурух </t>
    </r>
    <r>
      <rPr>
        <sz val="14"/>
        <color indexed="8"/>
        <rFont val="Times New Roman"/>
        <family val="1"/>
      </rPr>
      <t>талабаларининг кузги давраси буйича                                       
                      ТУПЛАГАН РЕЙТИНГ БАЛЛАРИ</t>
    </r>
  </si>
  <si>
    <t>СХТЭ ва Б факултети декани                                                                                О.Кучаров</t>
  </si>
  <si>
    <t>Мутахассислика кириш</t>
  </si>
  <si>
    <t>Д. Толипова</t>
  </si>
  <si>
    <t>М. Дадарбоева</t>
  </si>
  <si>
    <t>Ахмедова Д</t>
  </si>
  <si>
    <t>Иқтисодий назария</t>
  </si>
  <si>
    <t>Аллаева Р</t>
  </si>
  <si>
    <t>Хасанов Р</t>
  </si>
  <si>
    <t>Диншунослик</t>
  </si>
  <si>
    <t>Закирова Д.Т</t>
  </si>
  <si>
    <t>Рахманқулова А</t>
  </si>
  <si>
    <t>Математика</t>
  </si>
  <si>
    <t>Абдуллаев А</t>
  </si>
  <si>
    <t>Эргашев Т</t>
  </si>
  <si>
    <t>Чет тили</t>
  </si>
  <si>
    <t>Турманов Т</t>
  </si>
  <si>
    <t>Рахимова К</t>
  </si>
  <si>
    <t>Жисмоний тарбия</t>
  </si>
  <si>
    <t>Норқобилов М</t>
  </si>
  <si>
    <t>СХТЭ ва Б  факултети декани                                                               О.Кучаров</t>
  </si>
  <si>
    <t>Ибрагимов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</si>
</sst>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_);_(* \(#,##0.0\);_(* &quot;-&quot;??_);_(@_)"/>
    <numFmt numFmtId="215" formatCode="_(* #,##0_);_(* \(#,##0\);_(* &quot;-&quot;??_);_(@_)"/>
    <numFmt numFmtId="216" formatCode="0.0%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[$-FC19]d\ mmmm\ yyyy\ \г\."/>
    <numFmt numFmtId="223" formatCode="_(* #.##0_);_(* \(#.##0\);_(* &quot;-&quot;??_);_(@_)"/>
    <numFmt numFmtId="224" formatCode="mmm/yyyy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Times Uzb Roman"/>
      <family val="1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Uzb Roman"/>
      <family val="1"/>
    </font>
    <font>
      <sz val="8"/>
      <name val="Times New Roman"/>
      <family val="1"/>
    </font>
    <font>
      <sz val="7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7"/>
      <name val="BCI Times New Roman UZ"/>
      <family val="0"/>
    </font>
    <font>
      <sz val="11"/>
      <name val="BCI Times New Roman UZ"/>
      <family val="0"/>
    </font>
    <font>
      <sz val="10"/>
      <name val="BCI Times New Roman UZ"/>
      <family val="0"/>
    </font>
    <font>
      <b/>
      <sz val="1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vertical="top"/>
      <protection hidden="1"/>
    </xf>
    <xf numFmtId="0" fontId="12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2" fillId="0" borderId="10" xfId="0" applyFont="1" applyBorder="1" applyAlignment="1">
      <alignment horizontal="center" vertical="center"/>
    </xf>
    <xf numFmtId="0" fontId="0" fillId="33" borderId="0" xfId="0" applyFont="1" applyFill="1" applyAlignment="1" applyProtection="1">
      <alignment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justify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12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4" fillId="34" borderId="0" xfId="0" applyFont="1" applyFill="1" applyAlignment="1" applyProtection="1">
      <alignment/>
      <protection hidden="1"/>
    </xf>
    <xf numFmtId="0" fontId="11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center" textRotation="90"/>
      <protection hidden="1"/>
    </xf>
    <xf numFmtId="0" fontId="6" fillId="34" borderId="13" xfId="0" applyFont="1" applyFill="1" applyBorder="1" applyAlignment="1" applyProtection="1">
      <alignment horizontal="center"/>
      <protection hidden="1"/>
    </xf>
    <xf numFmtId="0" fontId="6" fillId="34" borderId="14" xfId="0" applyFont="1" applyFill="1" applyBorder="1" applyAlignment="1" applyProtection="1">
      <alignment horizontal="center"/>
      <protection hidden="1"/>
    </xf>
    <xf numFmtId="0" fontId="6" fillId="34" borderId="15" xfId="0" applyFont="1" applyFill="1" applyBorder="1" applyAlignment="1" applyProtection="1">
      <alignment horizontal="center" textRotation="90"/>
      <protection hidden="1"/>
    </xf>
    <xf numFmtId="0" fontId="12" fillId="0" borderId="0" xfId="0" applyFont="1" applyBorder="1" applyAlignment="1">
      <alignment horizontal="center" vertical="center"/>
    </xf>
    <xf numFmtId="0" fontId="24" fillId="34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top"/>
      <protection hidden="1"/>
    </xf>
    <xf numFmtId="0" fontId="20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 hidden="1"/>
    </xf>
    <xf numFmtId="0" fontId="17" fillId="0" borderId="12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/>
      <protection hidden="1"/>
    </xf>
    <xf numFmtId="0" fontId="27" fillId="0" borderId="12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left"/>
      <protection hidden="1"/>
    </xf>
    <xf numFmtId="0" fontId="10" fillId="0" borderId="12" xfId="0" applyFont="1" applyBorder="1" applyAlignment="1" applyProtection="1">
      <alignment/>
      <protection hidden="1"/>
    </xf>
    <xf numFmtId="0" fontId="28" fillId="0" borderId="0" xfId="0" applyFont="1" applyAlignment="1">
      <alignment vertical="center"/>
    </xf>
    <xf numFmtId="0" fontId="17" fillId="0" borderId="12" xfId="0" applyFont="1" applyBorder="1" applyAlignment="1" applyProtection="1">
      <alignment/>
      <protection hidden="1"/>
    </xf>
    <xf numFmtId="0" fontId="8" fillId="34" borderId="16" xfId="0" applyFont="1" applyFill="1" applyBorder="1" applyAlignment="1" applyProtection="1">
      <alignment horizontal="center"/>
      <protection hidden="1"/>
    </xf>
    <xf numFmtId="0" fontId="8" fillId="34" borderId="17" xfId="0" applyFont="1" applyFill="1" applyBorder="1" applyAlignment="1" applyProtection="1">
      <alignment horizontal="center"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6" fillId="34" borderId="22" xfId="0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center" vertical="center" textRotation="90" wrapText="1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15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vertical="top"/>
      <protection hidden="1"/>
    </xf>
    <xf numFmtId="0" fontId="12" fillId="0" borderId="20" xfId="0" applyFont="1" applyBorder="1" applyAlignment="1" applyProtection="1">
      <alignment/>
      <protection hidden="1"/>
    </xf>
    <xf numFmtId="0" fontId="30" fillId="0" borderId="12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 horizontal="right" vertical="center" textRotation="90" wrapText="1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top"/>
      <protection hidden="1"/>
    </xf>
    <xf numFmtId="0" fontId="12" fillId="0" borderId="20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76" fillId="0" borderId="19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>
      <alignment vertical="center" wrapText="1"/>
    </xf>
    <xf numFmtId="0" fontId="0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215" fontId="8" fillId="34" borderId="26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27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28" xfId="60" applyNumberFormat="1" applyFont="1" applyFill="1" applyBorder="1" applyAlignment="1" applyProtection="1">
      <alignment horizontal="center" vertical="center" textRotation="90" wrapText="1"/>
      <protection hidden="1"/>
    </xf>
    <xf numFmtId="0" fontId="76" fillId="0" borderId="29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vertical="center"/>
      <protection hidden="1"/>
    </xf>
    <xf numFmtId="0" fontId="7" fillId="34" borderId="31" xfId="0" applyFont="1" applyFill="1" applyBorder="1" applyAlignment="1" applyProtection="1">
      <alignment vertical="center"/>
      <protection hidden="1"/>
    </xf>
    <xf numFmtId="0" fontId="7" fillId="34" borderId="32" xfId="0" applyFont="1" applyFill="1" applyBorder="1" applyAlignment="1" applyProtection="1">
      <alignment vertical="center"/>
      <protection hidden="1"/>
    </xf>
    <xf numFmtId="215" fontId="6" fillId="35" borderId="33" xfId="60" applyNumberFormat="1" applyFont="1" applyFill="1" applyBorder="1" applyAlignment="1" applyProtection="1">
      <alignment vertical="center" wrapText="1"/>
      <protection hidden="1"/>
    </xf>
    <xf numFmtId="215" fontId="6" fillId="35" borderId="34" xfId="60" applyNumberFormat="1" applyFont="1" applyFill="1" applyBorder="1" applyAlignment="1" applyProtection="1">
      <alignment vertical="center" wrapText="1"/>
      <protection hidden="1"/>
    </xf>
    <xf numFmtId="215" fontId="6" fillId="35" borderId="35" xfId="60" applyNumberFormat="1" applyFont="1" applyFill="1" applyBorder="1" applyAlignment="1" applyProtection="1">
      <alignment vertical="center" wrapText="1"/>
      <protection hidden="1"/>
    </xf>
    <xf numFmtId="215" fontId="35" fillId="35" borderId="33" xfId="60" applyNumberFormat="1" applyFont="1" applyFill="1" applyBorder="1" applyAlignment="1" applyProtection="1">
      <alignment vertical="center" wrapText="1"/>
      <protection hidden="1"/>
    </xf>
    <xf numFmtId="215" fontId="35" fillId="35" borderId="34" xfId="60" applyNumberFormat="1" applyFont="1" applyFill="1" applyBorder="1" applyAlignment="1" applyProtection="1">
      <alignment vertical="center" wrapText="1"/>
      <protection hidden="1"/>
    </xf>
    <xf numFmtId="215" fontId="35" fillId="35" borderId="35" xfId="60" applyNumberFormat="1" applyFont="1" applyFill="1" applyBorder="1" applyAlignment="1" applyProtection="1">
      <alignment vertical="center" wrapText="1"/>
      <protection hidden="1"/>
    </xf>
    <xf numFmtId="215" fontId="32" fillId="35" borderId="33" xfId="60" applyNumberFormat="1" applyFont="1" applyFill="1" applyBorder="1" applyAlignment="1" applyProtection="1">
      <alignment vertical="center" wrapText="1"/>
      <protection hidden="1"/>
    </xf>
    <xf numFmtId="215" fontId="32" fillId="35" borderId="34" xfId="60" applyNumberFormat="1" applyFont="1" applyFill="1" applyBorder="1" applyAlignment="1" applyProtection="1">
      <alignment vertical="center" wrapText="1"/>
      <protection hidden="1"/>
    </xf>
    <xf numFmtId="215" fontId="32" fillId="35" borderId="35" xfId="60" applyNumberFormat="1" applyFont="1" applyFill="1" applyBorder="1" applyAlignment="1" applyProtection="1">
      <alignment vertical="center" wrapText="1"/>
      <protection hidden="1"/>
    </xf>
    <xf numFmtId="0" fontId="6" fillId="35" borderId="23" xfId="0" applyFont="1" applyFill="1" applyBorder="1" applyAlignment="1" applyProtection="1">
      <alignment horizontal="center"/>
      <protection hidden="1"/>
    </xf>
    <xf numFmtId="0" fontId="8" fillId="35" borderId="20" xfId="0" applyFont="1" applyFill="1" applyBorder="1" applyAlignment="1">
      <alignment vertical="center" wrapText="1"/>
    </xf>
    <xf numFmtId="0" fontId="6" fillId="35" borderId="24" xfId="0" applyFont="1" applyFill="1" applyBorder="1" applyAlignment="1" applyProtection="1">
      <alignment horizontal="center"/>
      <protection hidden="1"/>
    </xf>
    <xf numFmtId="0" fontId="8" fillId="35" borderId="36" xfId="0" applyFont="1" applyFill="1" applyBorder="1" applyAlignment="1">
      <alignment vertical="center" wrapText="1"/>
    </xf>
    <xf numFmtId="0" fontId="6" fillId="35" borderId="36" xfId="0" applyFont="1" applyFill="1" applyBorder="1" applyAlignment="1">
      <alignment vertical="center" wrapText="1"/>
    </xf>
    <xf numFmtId="215" fontId="8" fillId="35" borderId="26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5" borderId="27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5" borderId="28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0" borderId="26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0" borderId="27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0" borderId="28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215" fontId="6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7" xfId="60" applyNumberFormat="1" applyFont="1" applyFill="1" applyBorder="1" applyAlignment="1" applyProtection="1">
      <alignment horizontal="center" vertical="center" wrapText="1"/>
      <protection hidden="1"/>
    </xf>
    <xf numFmtId="215" fontId="35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35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35" fillId="35" borderId="17" xfId="60" applyNumberFormat="1" applyFont="1" applyFill="1" applyBorder="1" applyAlignment="1" applyProtection="1">
      <alignment horizontal="center" vertical="center" wrapText="1"/>
      <protection hidden="1"/>
    </xf>
    <xf numFmtId="215" fontId="38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38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38" fillId="35" borderId="17" xfId="60" applyNumberFormat="1" applyFont="1" applyFill="1" applyBorder="1" applyAlignment="1" applyProtection="1">
      <alignment horizontal="center" vertical="center" wrapText="1"/>
      <protection hidden="1"/>
    </xf>
    <xf numFmtId="215" fontId="36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36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36" fillId="35" borderId="17" xfId="60" applyNumberFormat="1" applyFont="1" applyFill="1" applyBorder="1" applyAlignment="1" applyProtection="1">
      <alignment horizontal="center" vertical="center" wrapText="1"/>
      <protection hidden="1"/>
    </xf>
    <xf numFmtId="0" fontId="37" fillId="35" borderId="33" xfId="0" applyFont="1" applyFill="1" applyBorder="1" applyAlignment="1" applyProtection="1">
      <alignment horizontal="center"/>
      <protection hidden="1"/>
    </xf>
    <xf numFmtId="0" fontId="37" fillId="35" borderId="34" xfId="0" applyFont="1" applyFill="1" applyBorder="1" applyAlignment="1" applyProtection="1">
      <alignment horizontal="center"/>
      <protection hidden="1"/>
    </xf>
    <xf numFmtId="0" fontId="37" fillId="35" borderId="35" xfId="0" applyFont="1" applyFill="1" applyBorder="1" applyAlignment="1" applyProtection="1">
      <alignment horizontal="center"/>
      <protection hidden="1"/>
    </xf>
    <xf numFmtId="0" fontId="77" fillId="35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215" fontId="31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31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31" fillId="35" borderId="17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0" fontId="38" fillId="35" borderId="33" xfId="0" applyFont="1" applyFill="1" applyBorder="1" applyAlignment="1" applyProtection="1">
      <alignment horizontal="center"/>
      <protection hidden="1"/>
    </xf>
    <xf numFmtId="0" fontId="38" fillId="35" borderId="34" xfId="0" applyFont="1" applyFill="1" applyBorder="1" applyAlignment="1" applyProtection="1">
      <alignment horizontal="center"/>
      <protection hidden="1"/>
    </xf>
    <xf numFmtId="0" fontId="38" fillId="35" borderId="35" xfId="0" applyFont="1" applyFill="1" applyBorder="1" applyAlignment="1" applyProtection="1">
      <alignment horizontal="center"/>
      <protection hidden="1"/>
    </xf>
    <xf numFmtId="0" fontId="7" fillId="34" borderId="30" xfId="0" applyFont="1" applyFill="1" applyBorder="1" applyAlignment="1" applyProtection="1">
      <alignment horizontal="center" vertical="center"/>
      <protection hidden="1"/>
    </xf>
    <xf numFmtId="0" fontId="7" fillId="34" borderId="31" xfId="0" applyFont="1" applyFill="1" applyBorder="1" applyAlignment="1" applyProtection="1">
      <alignment horizontal="center" vertical="center"/>
      <protection hidden="1"/>
    </xf>
    <xf numFmtId="0" fontId="7" fillId="34" borderId="32" xfId="0" applyFont="1" applyFill="1" applyBorder="1" applyAlignment="1" applyProtection="1">
      <alignment horizontal="center" vertical="center"/>
      <protection hidden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215" fontId="8" fillId="0" borderId="33" xfId="60" applyNumberFormat="1" applyFont="1" applyFill="1" applyBorder="1" applyAlignment="1" applyProtection="1">
      <alignment horizontal="center" vertical="center" wrapText="1"/>
      <protection hidden="1"/>
    </xf>
    <xf numFmtId="215" fontId="8" fillId="0" borderId="34" xfId="60" applyNumberFormat="1" applyFont="1" applyFill="1" applyBorder="1" applyAlignment="1" applyProtection="1">
      <alignment horizontal="center" vertical="center" wrapText="1"/>
      <protection hidden="1"/>
    </xf>
    <xf numFmtId="215" fontId="8" fillId="0" borderId="35" xfId="60" applyNumberFormat="1" applyFont="1" applyFill="1" applyBorder="1" applyAlignment="1" applyProtection="1">
      <alignment horizontal="center" vertical="center" wrapText="1"/>
      <protection hidden="1"/>
    </xf>
    <xf numFmtId="0" fontId="7" fillId="34" borderId="29" xfId="0" applyFont="1" applyFill="1" applyBorder="1" applyAlignment="1" applyProtection="1">
      <alignment horizontal="center" vertical="center" wrapText="1"/>
      <protection hidden="1"/>
    </xf>
    <xf numFmtId="0" fontId="7" fillId="34" borderId="40" xfId="0" applyFont="1" applyFill="1" applyBorder="1" applyAlignment="1" applyProtection="1">
      <alignment horizontal="center" vertical="center" wrapText="1"/>
      <protection hidden="1"/>
    </xf>
    <xf numFmtId="0" fontId="7" fillId="34" borderId="36" xfId="0" applyFont="1" applyFill="1" applyBorder="1" applyAlignment="1" applyProtection="1">
      <alignment horizontal="center" vertical="center" wrapText="1"/>
      <protection hidden="1"/>
    </xf>
    <xf numFmtId="0" fontId="7" fillId="34" borderId="41" xfId="0" applyFont="1" applyFill="1" applyBorder="1" applyAlignment="1" applyProtection="1">
      <alignment horizontal="center" vertical="center" wrapText="1"/>
      <protection hidden="1"/>
    </xf>
    <xf numFmtId="0" fontId="40" fillId="0" borderId="42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44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9" fillId="0" borderId="20" xfId="0" applyFont="1" applyBorder="1" applyAlignment="1" applyProtection="1">
      <alignment horizontal="left" vertical="center"/>
      <protection hidden="1"/>
    </xf>
    <xf numFmtId="0" fontId="15" fillId="0" borderId="20" xfId="0" applyFont="1" applyBorder="1" applyAlignment="1">
      <alignment horizontal="center"/>
    </xf>
    <xf numFmtId="0" fontId="17" fillId="0" borderId="12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20" xfId="0" applyFont="1" applyBorder="1" applyAlignment="1" applyProtection="1">
      <alignment horizontal="center" vertical="center" textRotation="90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4" fillId="0" borderId="2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textRotation="90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top"/>
      <protection hidden="1"/>
    </xf>
    <xf numFmtId="0" fontId="15" fillId="0" borderId="11" xfId="0" applyFont="1" applyBorder="1" applyAlignment="1" applyProtection="1">
      <alignment horizontal="left" vertical="center"/>
      <protection hidden="1"/>
    </xf>
    <xf numFmtId="0" fontId="15" fillId="0" borderId="43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>
      <alignment horizontal="center"/>
    </xf>
    <xf numFmtId="0" fontId="16" fillId="0" borderId="34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4" fillId="0" borderId="10" xfId="0" applyFont="1" applyBorder="1" applyAlignment="1">
      <alignment horizontal="center" vertical="center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0" fontId="13" fillId="0" borderId="46" xfId="0" applyFont="1" applyBorder="1" applyAlignment="1" applyProtection="1">
      <alignment horizontal="center" vertical="center" wrapText="1"/>
      <protection hidden="1"/>
    </xf>
    <xf numFmtId="0" fontId="13" fillId="0" borderId="47" xfId="0" applyFont="1" applyBorder="1" applyAlignment="1" applyProtection="1">
      <alignment horizontal="center" vertical="center" wrapText="1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5" fillId="0" borderId="1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 wrapText="1"/>
      <protection hidden="1"/>
    </xf>
    <xf numFmtId="0" fontId="13" fillId="0" borderId="49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>
      <alignment horizontal="left" vertical="center"/>
    </xf>
    <xf numFmtId="0" fontId="10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816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816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816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816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816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8160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170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6730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734050" y="1057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U24"/>
  <sheetViews>
    <sheetView tabSelected="1" view="pageBreakPreview" zoomScale="85" zoomScaleNormal="85" zoomScaleSheetLayoutView="85" zoomScalePageLayoutView="0" workbookViewId="0" topLeftCell="A4">
      <selection activeCell="S20" sqref="S20"/>
    </sheetView>
  </sheetViews>
  <sheetFormatPr defaultColWidth="9.140625" defaultRowHeight="12.75"/>
  <cols>
    <col min="1" max="1" width="3.57421875" style="1" bestFit="1" customWidth="1"/>
    <col min="2" max="2" width="27.7109375" style="1" customWidth="1"/>
    <col min="3" max="3" width="12.140625" style="1" customWidth="1"/>
    <col min="4" max="4" width="4.8515625" style="1" customWidth="1"/>
    <col min="5" max="5" width="5.00390625" style="1" customWidth="1"/>
    <col min="6" max="6" width="4.8515625" style="1" customWidth="1"/>
    <col min="7" max="7" width="5.140625" style="1" customWidth="1"/>
    <col min="8" max="8" width="5.00390625" style="15" customWidth="1"/>
    <col min="9" max="9" width="4.8515625" style="15" customWidth="1"/>
    <col min="10" max="10" width="5.00390625" style="15" customWidth="1"/>
    <col min="11" max="11" width="5.140625" style="15" customWidth="1"/>
    <col min="12" max="14" width="4.7109375" style="34" customWidth="1"/>
    <col min="15" max="15" width="5.140625" style="34" customWidth="1"/>
    <col min="16" max="16" width="4.8515625" style="15" customWidth="1"/>
    <col min="17" max="17" width="5.140625" style="15" customWidth="1"/>
    <col min="18" max="18" width="4.8515625" style="15" customWidth="1"/>
    <col min="19" max="19" width="5.140625" style="15" customWidth="1"/>
    <col min="20" max="20" width="5.00390625" style="1" customWidth="1"/>
    <col min="21" max="21" width="5.140625" style="1" customWidth="1"/>
    <col min="22" max="22" width="5.00390625" style="1" customWidth="1"/>
    <col min="23" max="23" width="5.421875" style="1" customWidth="1"/>
    <col min="24" max="24" width="5.28125" style="15" customWidth="1"/>
    <col min="25" max="25" width="5.140625" style="15" customWidth="1"/>
    <col min="26" max="26" width="5.00390625" style="15" customWidth="1"/>
    <col min="27" max="27" width="4.8515625" style="15" customWidth="1"/>
    <col min="28" max="28" width="5.140625" style="1" customWidth="1"/>
    <col min="29" max="29" width="5.28125" style="1" customWidth="1"/>
    <col min="30" max="30" width="4.421875" style="1" customWidth="1"/>
    <col min="31" max="31" width="5.28125" style="1" customWidth="1"/>
    <col min="32" max="32" width="5.421875" style="15" customWidth="1"/>
    <col min="33" max="33" width="5.8515625" style="15" customWidth="1"/>
    <col min="34" max="34" width="5.00390625" style="15" customWidth="1"/>
    <col min="35" max="35" width="5.8515625" style="15" customWidth="1"/>
    <col min="36" max="47" width="4.140625" style="1" hidden="1" customWidth="1"/>
    <col min="48" max="16384" width="9.140625" style="1" customWidth="1"/>
  </cols>
  <sheetData>
    <row r="1" spans="1:47" s="2" customFormat="1" ht="39" customHeight="1">
      <c r="A1" s="167" t="s">
        <v>112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</row>
    <row r="2" spans="1:47" s="3" customFormat="1" ht="7.5" customHeight="1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</row>
    <row r="3" spans="1:47" ht="20.25" customHeight="1" thickBot="1">
      <c r="A3" s="169" t="s">
        <v>0</v>
      </c>
      <c r="B3" s="169" t="s">
        <v>43</v>
      </c>
      <c r="C3" s="117"/>
      <c r="D3" s="179" t="s">
        <v>98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1"/>
    </row>
    <row r="4" spans="1:47" ht="13.5" customHeight="1">
      <c r="A4" s="170"/>
      <c r="B4" s="170"/>
      <c r="C4" s="170" t="s">
        <v>34</v>
      </c>
      <c r="D4" s="176"/>
      <c r="E4" s="177"/>
      <c r="F4" s="177"/>
      <c r="G4" s="178"/>
      <c r="H4" s="176"/>
      <c r="I4" s="177"/>
      <c r="J4" s="177"/>
      <c r="K4" s="178"/>
      <c r="L4" s="149"/>
      <c r="M4" s="150"/>
      <c r="N4" s="150"/>
      <c r="O4" s="151"/>
      <c r="P4" s="149"/>
      <c r="Q4" s="150"/>
      <c r="R4" s="150"/>
      <c r="S4" s="151"/>
      <c r="T4" s="149"/>
      <c r="U4" s="150"/>
      <c r="V4" s="150"/>
      <c r="W4" s="151"/>
      <c r="X4" s="149"/>
      <c r="Y4" s="150"/>
      <c r="Z4" s="150"/>
      <c r="AA4" s="151"/>
      <c r="AB4" s="149"/>
      <c r="AC4" s="150"/>
      <c r="AD4" s="150"/>
      <c r="AE4" s="151"/>
      <c r="AF4" s="149"/>
      <c r="AG4" s="150"/>
      <c r="AH4" s="150"/>
      <c r="AI4" s="151"/>
      <c r="AJ4" s="149"/>
      <c r="AK4" s="150"/>
      <c r="AL4" s="150"/>
      <c r="AM4" s="151"/>
      <c r="AN4" s="149"/>
      <c r="AO4" s="150"/>
      <c r="AP4" s="150"/>
      <c r="AQ4" s="151"/>
      <c r="AR4" s="149"/>
      <c r="AS4" s="150"/>
      <c r="AT4" s="150"/>
      <c r="AU4" s="151"/>
    </row>
    <row r="5" spans="1:47" s="4" customFormat="1" ht="48.75" customHeight="1">
      <c r="A5" s="170"/>
      <c r="B5" s="170"/>
      <c r="C5" s="170"/>
      <c r="D5" s="152" t="s">
        <v>114</v>
      </c>
      <c r="E5" s="153"/>
      <c r="F5" s="153"/>
      <c r="G5" s="154"/>
      <c r="H5" s="152" t="s">
        <v>89</v>
      </c>
      <c r="I5" s="153"/>
      <c r="J5" s="153"/>
      <c r="K5" s="154"/>
      <c r="L5" s="152" t="s">
        <v>118</v>
      </c>
      <c r="M5" s="153"/>
      <c r="N5" s="153"/>
      <c r="O5" s="154"/>
      <c r="P5" s="152" t="s">
        <v>121</v>
      </c>
      <c r="Q5" s="153"/>
      <c r="R5" s="153"/>
      <c r="S5" s="154"/>
      <c r="T5" s="152" t="s">
        <v>124</v>
      </c>
      <c r="U5" s="153"/>
      <c r="V5" s="153"/>
      <c r="W5" s="154"/>
      <c r="X5" s="152" t="s">
        <v>127</v>
      </c>
      <c r="Y5" s="153"/>
      <c r="Z5" s="153"/>
      <c r="AA5" s="154"/>
      <c r="AB5" s="152" t="s">
        <v>99</v>
      </c>
      <c r="AC5" s="153"/>
      <c r="AD5" s="153"/>
      <c r="AE5" s="154"/>
      <c r="AF5" s="158" t="s">
        <v>130</v>
      </c>
      <c r="AG5" s="159"/>
      <c r="AH5" s="159"/>
      <c r="AI5" s="160"/>
      <c r="AJ5" s="152"/>
      <c r="AK5" s="153"/>
      <c r="AL5" s="153"/>
      <c r="AM5" s="154"/>
      <c r="AN5" s="155"/>
      <c r="AO5" s="156"/>
      <c r="AP5" s="156"/>
      <c r="AQ5" s="157"/>
      <c r="AR5" s="152"/>
      <c r="AS5" s="153"/>
      <c r="AT5" s="153"/>
      <c r="AU5" s="154"/>
    </row>
    <row r="6" spans="1:47" s="4" customFormat="1" ht="18" customHeight="1">
      <c r="A6" s="170"/>
      <c r="B6" s="170"/>
      <c r="C6" s="170"/>
      <c r="D6" s="173" t="s">
        <v>115</v>
      </c>
      <c r="E6" s="174"/>
      <c r="F6" s="174"/>
      <c r="G6" s="175"/>
      <c r="H6" s="158" t="s">
        <v>117</v>
      </c>
      <c r="I6" s="159"/>
      <c r="J6" s="159"/>
      <c r="K6" s="160"/>
      <c r="L6" s="182" t="s">
        <v>120</v>
      </c>
      <c r="M6" s="183"/>
      <c r="N6" s="183"/>
      <c r="O6" s="184"/>
      <c r="P6" s="182" t="s">
        <v>123</v>
      </c>
      <c r="Q6" s="183"/>
      <c r="R6" s="183"/>
      <c r="S6" s="184"/>
      <c r="T6" s="158" t="s">
        <v>126</v>
      </c>
      <c r="U6" s="159"/>
      <c r="V6" s="159"/>
      <c r="W6" s="160"/>
      <c r="X6" s="158" t="s">
        <v>128</v>
      </c>
      <c r="Y6" s="159"/>
      <c r="Z6" s="159"/>
      <c r="AA6" s="160"/>
      <c r="AB6" s="158" t="s">
        <v>129</v>
      </c>
      <c r="AC6" s="159"/>
      <c r="AD6" s="159"/>
      <c r="AE6" s="160"/>
      <c r="AF6" s="164" t="s">
        <v>131</v>
      </c>
      <c r="AG6" s="165"/>
      <c r="AH6" s="165"/>
      <c r="AI6" s="166"/>
      <c r="AJ6" s="158"/>
      <c r="AK6" s="159"/>
      <c r="AL6" s="159"/>
      <c r="AM6" s="160"/>
      <c r="AN6" s="158"/>
      <c r="AO6" s="159"/>
      <c r="AP6" s="159"/>
      <c r="AQ6" s="160"/>
      <c r="AR6" s="161"/>
      <c r="AS6" s="162"/>
      <c r="AT6" s="162"/>
      <c r="AU6" s="163"/>
    </row>
    <row r="7" spans="1:47" ht="17.25" customHeight="1">
      <c r="A7" s="170"/>
      <c r="B7" s="170"/>
      <c r="C7" s="170"/>
      <c r="D7" s="173" t="s">
        <v>116</v>
      </c>
      <c r="E7" s="174"/>
      <c r="F7" s="174"/>
      <c r="G7" s="175"/>
      <c r="H7" s="158"/>
      <c r="I7" s="159"/>
      <c r="J7" s="159"/>
      <c r="K7" s="160"/>
      <c r="L7" s="158" t="s">
        <v>119</v>
      </c>
      <c r="M7" s="159"/>
      <c r="N7" s="159"/>
      <c r="O7" s="160"/>
      <c r="P7" s="158" t="s">
        <v>122</v>
      </c>
      <c r="Q7" s="159"/>
      <c r="R7" s="159"/>
      <c r="S7" s="160"/>
      <c r="T7" s="158" t="s">
        <v>125</v>
      </c>
      <c r="U7" s="159"/>
      <c r="V7" s="159"/>
      <c r="W7" s="160"/>
      <c r="X7" s="158" t="s">
        <v>133</v>
      </c>
      <c r="Y7" s="159"/>
      <c r="Z7" s="159"/>
      <c r="AA7" s="160"/>
      <c r="AB7" s="158"/>
      <c r="AC7" s="159"/>
      <c r="AD7" s="159"/>
      <c r="AE7" s="160"/>
      <c r="AF7" s="158"/>
      <c r="AG7" s="159"/>
      <c r="AH7" s="159"/>
      <c r="AI7" s="160"/>
      <c r="AJ7" s="158"/>
      <c r="AK7" s="159"/>
      <c r="AL7" s="159"/>
      <c r="AM7" s="160"/>
      <c r="AN7" s="158"/>
      <c r="AO7" s="159"/>
      <c r="AP7" s="159"/>
      <c r="AQ7" s="160"/>
      <c r="AR7" s="161"/>
      <c r="AS7" s="162"/>
      <c r="AT7" s="162"/>
      <c r="AU7" s="163"/>
    </row>
    <row r="8" spans="1:47" ht="34.5" customHeight="1" thickBot="1">
      <c r="A8" s="170"/>
      <c r="B8" s="170"/>
      <c r="C8" s="170"/>
      <c r="D8" s="143" t="s">
        <v>2</v>
      </c>
      <c r="E8" s="144" t="s">
        <v>4</v>
      </c>
      <c r="F8" s="143" t="s">
        <v>35</v>
      </c>
      <c r="G8" s="145" t="s">
        <v>4</v>
      </c>
      <c r="H8" s="143" t="s">
        <v>2</v>
      </c>
      <c r="I8" s="144" t="s">
        <v>4</v>
      </c>
      <c r="J8" s="143" t="s">
        <v>35</v>
      </c>
      <c r="K8" s="145" t="s">
        <v>4</v>
      </c>
      <c r="L8" s="143" t="s">
        <v>2</v>
      </c>
      <c r="M8" s="144" t="s">
        <v>4</v>
      </c>
      <c r="N8" s="143" t="s">
        <v>35</v>
      </c>
      <c r="O8" s="145" t="s">
        <v>4</v>
      </c>
      <c r="P8" s="143" t="s">
        <v>2</v>
      </c>
      <c r="Q8" s="144" t="s">
        <v>4</v>
      </c>
      <c r="R8" s="143" t="s">
        <v>35</v>
      </c>
      <c r="S8" s="145" t="s">
        <v>4</v>
      </c>
      <c r="T8" s="143" t="s">
        <v>2</v>
      </c>
      <c r="U8" s="144" t="s">
        <v>4</v>
      </c>
      <c r="V8" s="143" t="s">
        <v>35</v>
      </c>
      <c r="W8" s="145" t="s">
        <v>4</v>
      </c>
      <c r="X8" s="143" t="s">
        <v>2</v>
      </c>
      <c r="Y8" s="144" t="s">
        <v>4</v>
      </c>
      <c r="Z8" s="143" t="s">
        <v>35</v>
      </c>
      <c r="AA8" s="145" t="s">
        <v>4</v>
      </c>
      <c r="AB8" s="143" t="s">
        <v>2</v>
      </c>
      <c r="AC8" s="144" t="s">
        <v>4</v>
      </c>
      <c r="AD8" s="143" t="s">
        <v>35</v>
      </c>
      <c r="AE8" s="145" t="s">
        <v>4</v>
      </c>
      <c r="AF8" s="143" t="s">
        <v>2</v>
      </c>
      <c r="AG8" s="144" t="s">
        <v>4</v>
      </c>
      <c r="AH8" s="143" t="s">
        <v>35</v>
      </c>
      <c r="AI8" s="145" t="s">
        <v>4</v>
      </c>
      <c r="AJ8" s="122" t="s">
        <v>2</v>
      </c>
      <c r="AK8" s="123" t="s">
        <v>4</v>
      </c>
      <c r="AL8" s="122" t="s">
        <v>35</v>
      </c>
      <c r="AM8" s="124" t="s">
        <v>4</v>
      </c>
      <c r="AN8" s="122" t="s">
        <v>2</v>
      </c>
      <c r="AO8" s="123" t="s">
        <v>4</v>
      </c>
      <c r="AP8" s="122" t="s">
        <v>35</v>
      </c>
      <c r="AQ8" s="124" t="s">
        <v>4</v>
      </c>
      <c r="AR8" s="122" t="s">
        <v>2</v>
      </c>
      <c r="AS8" s="123" t="s">
        <v>4</v>
      </c>
      <c r="AT8" s="122" t="s">
        <v>35</v>
      </c>
      <c r="AU8" s="124" t="s">
        <v>4</v>
      </c>
    </row>
    <row r="9" spans="1:47" ht="33.75" customHeight="1" thickBot="1">
      <c r="A9" s="95">
        <v>1</v>
      </c>
      <c r="B9" s="139" t="s">
        <v>100</v>
      </c>
      <c r="C9" s="115"/>
      <c r="D9" s="88"/>
      <c r="E9" s="91"/>
      <c r="F9" s="92">
        <v>4</v>
      </c>
      <c r="G9" s="93"/>
      <c r="H9" s="88">
        <v>2</v>
      </c>
      <c r="I9" s="92"/>
      <c r="J9" s="92">
        <v>3</v>
      </c>
      <c r="K9" s="93"/>
      <c r="L9" s="88">
        <v>3</v>
      </c>
      <c r="M9" s="91"/>
      <c r="N9" s="92">
        <v>4</v>
      </c>
      <c r="O9" s="93"/>
      <c r="P9" s="88"/>
      <c r="Q9" s="92"/>
      <c r="R9" s="92">
        <v>2</v>
      </c>
      <c r="S9" s="93"/>
      <c r="T9" s="88"/>
      <c r="U9" s="91"/>
      <c r="V9" s="92">
        <v>2</v>
      </c>
      <c r="W9" s="93"/>
      <c r="X9" s="88">
        <v>5</v>
      </c>
      <c r="Y9" s="91"/>
      <c r="Z9" s="92">
        <v>4</v>
      </c>
      <c r="AA9" s="93"/>
      <c r="AB9" s="88">
        <v>5</v>
      </c>
      <c r="AC9" s="91"/>
      <c r="AD9" s="92"/>
      <c r="AE9" s="93"/>
      <c r="AF9" s="88">
        <v>4</v>
      </c>
      <c r="AG9" s="92"/>
      <c r="AH9" s="92">
        <v>4</v>
      </c>
      <c r="AI9" s="93"/>
      <c r="AJ9" s="88"/>
      <c r="AK9" s="91"/>
      <c r="AL9" s="92"/>
      <c r="AM9" s="94"/>
      <c r="AN9" s="88"/>
      <c r="AO9" s="91"/>
      <c r="AP9" s="92"/>
      <c r="AQ9" s="94"/>
      <c r="AR9" s="88"/>
      <c r="AS9" s="91"/>
      <c r="AT9" s="92"/>
      <c r="AU9" s="94"/>
    </row>
    <row r="10" spans="1:47" ht="33.75" customHeight="1" thickBot="1">
      <c r="A10" s="96">
        <v>2</v>
      </c>
      <c r="B10" s="141" t="s">
        <v>101</v>
      </c>
      <c r="C10" s="116"/>
      <c r="D10" s="86"/>
      <c r="E10" s="36"/>
      <c r="F10" s="36">
        <v>4</v>
      </c>
      <c r="G10" s="87"/>
      <c r="H10" s="86">
        <v>2</v>
      </c>
      <c r="I10" s="45"/>
      <c r="J10" s="36">
        <v>3</v>
      </c>
      <c r="K10" s="87"/>
      <c r="L10" s="86">
        <v>4</v>
      </c>
      <c r="M10" s="45"/>
      <c r="N10" s="36">
        <v>4</v>
      </c>
      <c r="O10" s="87"/>
      <c r="P10" s="86"/>
      <c r="Q10" s="45"/>
      <c r="R10" s="36">
        <v>2</v>
      </c>
      <c r="S10" s="87">
        <v>4</v>
      </c>
      <c r="T10" s="86"/>
      <c r="U10" s="45"/>
      <c r="V10" s="36">
        <v>3</v>
      </c>
      <c r="W10" s="87"/>
      <c r="X10" s="86">
        <v>5</v>
      </c>
      <c r="Y10" s="45"/>
      <c r="Z10" s="36">
        <v>5</v>
      </c>
      <c r="AA10" s="87"/>
      <c r="AB10" s="86">
        <v>5</v>
      </c>
      <c r="AC10" s="36"/>
      <c r="AD10" s="36"/>
      <c r="AE10" s="87"/>
      <c r="AF10" s="86">
        <v>4</v>
      </c>
      <c r="AG10" s="45"/>
      <c r="AH10" s="36">
        <v>4</v>
      </c>
      <c r="AI10" s="87"/>
      <c r="AJ10" s="86"/>
      <c r="AK10" s="36"/>
      <c r="AL10" s="36"/>
      <c r="AM10" s="87"/>
      <c r="AN10" s="86"/>
      <c r="AO10" s="36"/>
      <c r="AP10" s="36"/>
      <c r="AQ10" s="87"/>
      <c r="AR10" s="86"/>
      <c r="AS10" s="36"/>
      <c r="AT10" s="36"/>
      <c r="AU10" s="87"/>
    </row>
    <row r="11" spans="1:47" ht="33.75" customHeight="1" thickBot="1">
      <c r="A11" s="95">
        <v>3</v>
      </c>
      <c r="B11" s="141" t="s">
        <v>102</v>
      </c>
      <c r="C11" s="116"/>
      <c r="D11" s="86"/>
      <c r="E11" s="36"/>
      <c r="F11" s="36">
        <v>3</v>
      </c>
      <c r="G11" s="87">
        <v>5</v>
      </c>
      <c r="H11" s="86">
        <v>3</v>
      </c>
      <c r="I11" s="36"/>
      <c r="J11" s="36">
        <v>3</v>
      </c>
      <c r="K11" s="87"/>
      <c r="L11" s="86">
        <v>5</v>
      </c>
      <c r="M11" s="45"/>
      <c r="N11" s="36">
        <v>3</v>
      </c>
      <c r="O11" s="87">
        <v>5</v>
      </c>
      <c r="P11" s="86"/>
      <c r="Q11" s="45"/>
      <c r="R11" s="36">
        <v>5</v>
      </c>
      <c r="S11" s="87"/>
      <c r="T11" s="86"/>
      <c r="U11" s="45"/>
      <c r="V11" s="36">
        <v>5</v>
      </c>
      <c r="W11" s="87"/>
      <c r="X11" s="86">
        <v>5</v>
      </c>
      <c r="Y11" s="45"/>
      <c r="Z11" s="36">
        <v>5</v>
      </c>
      <c r="AA11" s="87"/>
      <c r="AB11" s="86">
        <v>5</v>
      </c>
      <c r="AC11" s="36"/>
      <c r="AD11" s="36"/>
      <c r="AE11" s="87"/>
      <c r="AF11" s="86">
        <v>5</v>
      </c>
      <c r="AG11" s="45"/>
      <c r="AH11" s="36">
        <v>5</v>
      </c>
      <c r="AI11" s="87"/>
      <c r="AJ11" s="86"/>
      <c r="AK11" s="36"/>
      <c r="AL11" s="36"/>
      <c r="AM11" s="87"/>
      <c r="AN11" s="86"/>
      <c r="AO11" s="36"/>
      <c r="AP11" s="36"/>
      <c r="AQ11" s="87"/>
      <c r="AR11" s="86"/>
      <c r="AS11" s="36"/>
      <c r="AT11" s="36"/>
      <c r="AU11" s="87"/>
    </row>
    <row r="12" spans="1:47" ht="33.75" customHeight="1" thickBot="1">
      <c r="A12" s="96">
        <v>4</v>
      </c>
      <c r="B12" s="141" t="s">
        <v>103</v>
      </c>
      <c r="C12" s="116"/>
      <c r="D12" s="86"/>
      <c r="E12" s="36"/>
      <c r="F12" s="36">
        <v>3</v>
      </c>
      <c r="G12" s="87">
        <v>4</v>
      </c>
      <c r="H12" s="86">
        <v>2</v>
      </c>
      <c r="I12" s="45"/>
      <c r="J12" s="36">
        <v>2</v>
      </c>
      <c r="K12" s="87"/>
      <c r="L12" s="86">
        <v>3</v>
      </c>
      <c r="M12" s="45"/>
      <c r="N12" s="36">
        <v>3</v>
      </c>
      <c r="O12" s="87">
        <v>4</v>
      </c>
      <c r="P12" s="86"/>
      <c r="Q12" s="45"/>
      <c r="R12" s="36">
        <v>2</v>
      </c>
      <c r="S12" s="87">
        <v>3</v>
      </c>
      <c r="T12" s="86"/>
      <c r="U12" s="45"/>
      <c r="V12" s="36">
        <v>3</v>
      </c>
      <c r="W12" s="87"/>
      <c r="X12" s="86">
        <v>5</v>
      </c>
      <c r="Y12" s="45"/>
      <c r="Z12" s="36">
        <v>4</v>
      </c>
      <c r="AA12" s="87"/>
      <c r="AB12" s="86">
        <v>5</v>
      </c>
      <c r="AC12" s="36"/>
      <c r="AD12" s="36"/>
      <c r="AE12" s="87"/>
      <c r="AF12" s="86">
        <v>4</v>
      </c>
      <c r="AG12" s="45"/>
      <c r="AH12" s="36">
        <v>4</v>
      </c>
      <c r="AI12" s="87"/>
      <c r="AJ12" s="86"/>
      <c r="AK12" s="36"/>
      <c r="AL12" s="36"/>
      <c r="AM12" s="87"/>
      <c r="AN12" s="86"/>
      <c r="AO12" s="36"/>
      <c r="AP12" s="36"/>
      <c r="AQ12" s="87"/>
      <c r="AR12" s="86"/>
      <c r="AS12" s="36"/>
      <c r="AT12" s="36"/>
      <c r="AU12" s="87"/>
    </row>
    <row r="13" spans="1:47" ht="33.75" customHeight="1" thickBot="1">
      <c r="A13" s="95">
        <v>5</v>
      </c>
      <c r="B13" s="141" t="s">
        <v>104</v>
      </c>
      <c r="C13" s="116"/>
      <c r="D13" s="86"/>
      <c r="E13" s="36"/>
      <c r="F13" s="36">
        <v>4</v>
      </c>
      <c r="G13" s="87"/>
      <c r="H13" s="86">
        <v>3</v>
      </c>
      <c r="I13" s="36">
        <v>5</v>
      </c>
      <c r="J13" s="36">
        <v>3</v>
      </c>
      <c r="K13" s="87">
        <v>4</v>
      </c>
      <c r="L13" s="86">
        <v>5</v>
      </c>
      <c r="M13" s="45"/>
      <c r="N13" s="36">
        <v>4</v>
      </c>
      <c r="O13" s="87">
        <v>5</v>
      </c>
      <c r="P13" s="86"/>
      <c r="Q13" s="45"/>
      <c r="R13" s="36">
        <v>2</v>
      </c>
      <c r="S13" s="87">
        <v>5</v>
      </c>
      <c r="T13" s="86"/>
      <c r="U13" s="45"/>
      <c r="V13" s="36">
        <v>3</v>
      </c>
      <c r="W13" s="87"/>
      <c r="X13" s="86">
        <v>5</v>
      </c>
      <c r="Y13" s="45"/>
      <c r="Z13" s="36">
        <v>5</v>
      </c>
      <c r="AA13" s="87"/>
      <c r="AB13" s="86">
        <v>5</v>
      </c>
      <c r="AC13" s="36"/>
      <c r="AD13" s="36"/>
      <c r="AE13" s="87"/>
      <c r="AF13" s="86">
        <v>4</v>
      </c>
      <c r="AG13" s="45">
        <v>5</v>
      </c>
      <c r="AH13" s="36">
        <v>4</v>
      </c>
      <c r="AI13" s="87">
        <v>5</v>
      </c>
      <c r="AJ13" s="86"/>
      <c r="AK13" s="36"/>
      <c r="AL13" s="36"/>
      <c r="AM13" s="87"/>
      <c r="AN13" s="86"/>
      <c r="AO13" s="36"/>
      <c r="AP13" s="36"/>
      <c r="AQ13" s="87"/>
      <c r="AR13" s="86"/>
      <c r="AS13" s="36"/>
      <c r="AT13" s="36"/>
      <c r="AU13" s="87"/>
    </row>
    <row r="14" spans="1:47" ht="33.75" customHeight="1" thickBot="1">
      <c r="A14" s="95">
        <v>6</v>
      </c>
      <c r="B14" s="141" t="s">
        <v>105</v>
      </c>
      <c r="C14" s="116"/>
      <c r="D14" s="86"/>
      <c r="E14" s="36"/>
      <c r="F14" s="36">
        <v>3</v>
      </c>
      <c r="G14" s="87">
        <v>5</v>
      </c>
      <c r="H14" s="86">
        <v>3</v>
      </c>
      <c r="I14" s="36"/>
      <c r="J14" s="36">
        <v>3</v>
      </c>
      <c r="K14" s="87"/>
      <c r="L14" s="86">
        <v>5</v>
      </c>
      <c r="M14" s="45"/>
      <c r="N14" s="36">
        <v>5</v>
      </c>
      <c r="O14" s="87"/>
      <c r="P14" s="86"/>
      <c r="Q14" s="45"/>
      <c r="R14" s="36">
        <v>5</v>
      </c>
      <c r="S14" s="87"/>
      <c r="T14" s="86"/>
      <c r="U14" s="45"/>
      <c r="V14" s="36">
        <v>2</v>
      </c>
      <c r="W14" s="87"/>
      <c r="X14" s="86">
        <v>5</v>
      </c>
      <c r="Y14" s="45"/>
      <c r="Z14" s="36">
        <v>5</v>
      </c>
      <c r="AA14" s="87"/>
      <c r="AB14" s="86">
        <v>5</v>
      </c>
      <c r="AC14" s="36"/>
      <c r="AD14" s="36"/>
      <c r="AE14" s="87"/>
      <c r="AF14" s="86">
        <v>4</v>
      </c>
      <c r="AG14" s="45">
        <v>5</v>
      </c>
      <c r="AH14" s="36">
        <v>4</v>
      </c>
      <c r="AI14" s="87">
        <v>5</v>
      </c>
      <c r="AJ14" s="86"/>
      <c r="AK14" s="36"/>
      <c r="AL14" s="36"/>
      <c r="AM14" s="87"/>
      <c r="AN14" s="86"/>
      <c r="AO14" s="36"/>
      <c r="AP14" s="36"/>
      <c r="AQ14" s="87"/>
      <c r="AR14" s="86"/>
      <c r="AS14" s="36"/>
      <c r="AT14" s="36"/>
      <c r="AU14" s="87"/>
    </row>
    <row r="15" spans="1:47" ht="33.75" customHeight="1" thickBot="1">
      <c r="A15" s="95">
        <v>7</v>
      </c>
      <c r="B15" s="141" t="s">
        <v>106</v>
      </c>
      <c r="C15" s="116"/>
      <c r="D15" s="86"/>
      <c r="E15" s="36"/>
      <c r="F15" s="36">
        <v>3</v>
      </c>
      <c r="G15" s="87">
        <v>4</v>
      </c>
      <c r="H15" s="86">
        <v>4</v>
      </c>
      <c r="I15" s="36"/>
      <c r="J15" s="36">
        <v>3</v>
      </c>
      <c r="K15" s="87">
        <v>4</v>
      </c>
      <c r="L15" s="86">
        <v>4</v>
      </c>
      <c r="M15" s="45"/>
      <c r="N15" s="36">
        <v>4</v>
      </c>
      <c r="O15" s="87"/>
      <c r="P15" s="86"/>
      <c r="Q15" s="45"/>
      <c r="R15" s="36">
        <v>2</v>
      </c>
      <c r="S15" s="87">
        <v>3</v>
      </c>
      <c r="T15" s="86"/>
      <c r="U15" s="45"/>
      <c r="V15" s="36">
        <v>3</v>
      </c>
      <c r="W15" s="87"/>
      <c r="X15" s="86">
        <v>5</v>
      </c>
      <c r="Y15" s="45"/>
      <c r="Z15" s="36">
        <v>4</v>
      </c>
      <c r="AA15" s="87"/>
      <c r="AB15" s="86">
        <v>5</v>
      </c>
      <c r="AC15" s="36"/>
      <c r="AD15" s="36"/>
      <c r="AE15" s="87"/>
      <c r="AF15" s="86">
        <v>4</v>
      </c>
      <c r="AG15" s="45"/>
      <c r="AH15" s="36">
        <v>4</v>
      </c>
      <c r="AI15" s="87"/>
      <c r="AJ15" s="86"/>
      <c r="AK15" s="36"/>
      <c r="AL15" s="36"/>
      <c r="AM15" s="87"/>
      <c r="AN15" s="86"/>
      <c r="AO15" s="36"/>
      <c r="AP15" s="36"/>
      <c r="AQ15" s="87"/>
      <c r="AR15" s="86"/>
      <c r="AS15" s="36"/>
      <c r="AT15" s="36"/>
      <c r="AU15" s="87"/>
    </row>
    <row r="16" spans="1:47" ht="33.75" customHeight="1" thickBot="1">
      <c r="A16" s="95">
        <v>8</v>
      </c>
      <c r="B16" s="141" t="s">
        <v>107</v>
      </c>
      <c r="C16" s="116"/>
      <c r="D16" s="86"/>
      <c r="E16" s="36"/>
      <c r="F16" s="36">
        <v>4</v>
      </c>
      <c r="G16" s="87">
        <v>5</v>
      </c>
      <c r="H16" s="86">
        <v>2</v>
      </c>
      <c r="I16" s="36"/>
      <c r="J16" s="36">
        <v>2</v>
      </c>
      <c r="K16" s="87"/>
      <c r="L16" s="86">
        <v>5</v>
      </c>
      <c r="M16" s="45"/>
      <c r="N16" s="36">
        <v>3</v>
      </c>
      <c r="O16" s="87">
        <v>4</v>
      </c>
      <c r="P16" s="86"/>
      <c r="Q16" s="45"/>
      <c r="R16" s="36">
        <v>5</v>
      </c>
      <c r="S16" s="87"/>
      <c r="T16" s="86"/>
      <c r="U16" s="45"/>
      <c r="V16" s="36">
        <v>3</v>
      </c>
      <c r="W16" s="87"/>
      <c r="X16" s="86">
        <v>4</v>
      </c>
      <c r="Y16" s="45"/>
      <c r="Z16" s="36">
        <v>5</v>
      </c>
      <c r="AA16" s="87"/>
      <c r="AB16" s="86">
        <v>5</v>
      </c>
      <c r="AC16" s="36"/>
      <c r="AD16" s="36"/>
      <c r="AE16" s="87"/>
      <c r="AF16" s="86">
        <v>4</v>
      </c>
      <c r="AG16" s="45">
        <v>5</v>
      </c>
      <c r="AH16" s="36">
        <v>4</v>
      </c>
      <c r="AI16" s="87">
        <v>5</v>
      </c>
      <c r="AJ16" s="86"/>
      <c r="AK16" s="36"/>
      <c r="AL16" s="36"/>
      <c r="AM16" s="87"/>
      <c r="AN16" s="86"/>
      <c r="AO16" s="36"/>
      <c r="AP16" s="36"/>
      <c r="AQ16" s="87"/>
      <c r="AR16" s="86"/>
      <c r="AS16" s="36"/>
      <c r="AT16" s="36"/>
      <c r="AU16" s="87"/>
    </row>
    <row r="17" spans="1:47" ht="33.75" customHeight="1" thickBot="1">
      <c r="A17" s="95">
        <v>9</v>
      </c>
      <c r="B17" s="141" t="s">
        <v>108</v>
      </c>
      <c r="C17" s="116"/>
      <c r="D17" s="86"/>
      <c r="E17" s="36"/>
      <c r="F17" s="36">
        <v>3</v>
      </c>
      <c r="G17" s="87">
        <v>4</v>
      </c>
      <c r="H17" s="86">
        <v>4</v>
      </c>
      <c r="I17" s="36"/>
      <c r="J17" s="36">
        <v>4</v>
      </c>
      <c r="K17" s="87"/>
      <c r="L17" s="86">
        <v>5</v>
      </c>
      <c r="M17" s="45"/>
      <c r="N17" s="36">
        <v>4</v>
      </c>
      <c r="O17" s="87">
        <v>5</v>
      </c>
      <c r="P17" s="86"/>
      <c r="Q17" s="45"/>
      <c r="R17" s="36">
        <v>2</v>
      </c>
      <c r="S17" s="87">
        <v>4</v>
      </c>
      <c r="T17" s="86"/>
      <c r="U17" s="45"/>
      <c r="V17" s="36">
        <v>5</v>
      </c>
      <c r="W17" s="87"/>
      <c r="X17" s="86">
        <v>5</v>
      </c>
      <c r="Y17" s="45"/>
      <c r="Z17" s="36">
        <v>5</v>
      </c>
      <c r="AA17" s="87"/>
      <c r="AB17" s="86">
        <v>5</v>
      </c>
      <c r="AC17" s="36"/>
      <c r="AD17" s="36"/>
      <c r="AE17" s="87"/>
      <c r="AF17" s="86">
        <v>4</v>
      </c>
      <c r="AG17" s="45"/>
      <c r="AH17" s="36">
        <v>4</v>
      </c>
      <c r="AI17" s="87"/>
      <c r="AJ17" s="86"/>
      <c r="AK17" s="36"/>
      <c r="AL17" s="36"/>
      <c r="AM17" s="87"/>
      <c r="AN17" s="86"/>
      <c r="AO17" s="36"/>
      <c r="AP17" s="36"/>
      <c r="AQ17" s="87"/>
      <c r="AR17" s="86"/>
      <c r="AS17" s="36"/>
      <c r="AT17" s="36"/>
      <c r="AU17" s="87"/>
    </row>
    <row r="18" spans="1:47" ht="33.75" customHeight="1" thickBot="1">
      <c r="A18" s="95">
        <v>10</v>
      </c>
      <c r="B18" s="142" t="s">
        <v>109</v>
      </c>
      <c r="C18" s="116"/>
      <c r="D18" s="86"/>
      <c r="E18" s="36"/>
      <c r="F18" s="36">
        <v>4</v>
      </c>
      <c r="G18" s="87">
        <v>5</v>
      </c>
      <c r="H18" s="86">
        <v>2</v>
      </c>
      <c r="I18" s="36"/>
      <c r="J18" s="36">
        <v>2</v>
      </c>
      <c r="K18" s="87"/>
      <c r="L18" s="86">
        <v>3</v>
      </c>
      <c r="M18" s="45">
        <v>4</v>
      </c>
      <c r="N18" s="36">
        <v>4</v>
      </c>
      <c r="O18" s="87"/>
      <c r="P18" s="86"/>
      <c r="Q18" s="45"/>
      <c r="R18" s="36">
        <v>2</v>
      </c>
      <c r="S18" s="87"/>
      <c r="T18" s="86"/>
      <c r="U18" s="45"/>
      <c r="V18" s="36">
        <v>2</v>
      </c>
      <c r="W18" s="87"/>
      <c r="X18" s="86">
        <v>5</v>
      </c>
      <c r="Y18" s="45"/>
      <c r="Z18" s="36">
        <v>5</v>
      </c>
      <c r="AA18" s="87"/>
      <c r="AB18" s="86">
        <v>5</v>
      </c>
      <c r="AC18" s="36"/>
      <c r="AD18" s="36"/>
      <c r="AE18" s="87"/>
      <c r="AF18" s="86">
        <v>4</v>
      </c>
      <c r="AG18" s="45">
        <v>5</v>
      </c>
      <c r="AH18" s="36">
        <v>4</v>
      </c>
      <c r="AI18" s="87">
        <v>5</v>
      </c>
      <c r="AJ18" s="86"/>
      <c r="AK18" s="36"/>
      <c r="AL18" s="36"/>
      <c r="AM18" s="87"/>
      <c r="AN18" s="86"/>
      <c r="AO18" s="36"/>
      <c r="AP18" s="36"/>
      <c r="AQ18" s="87"/>
      <c r="AR18" s="86"/>
      <c r="AS18" s="36"/>
      <c r="AT18" s="36"/>
      <c r="AU18" s="87"/>
    </row>
    <row r="19" spans="1:47" ht="33.75" customHeight="1" thickBot="1">
      <c r="A19" s="95">
        <v>11</v>
      </c>
      <c r="B19" s="142" t="s">
        <v>110</v>
      </c>
      <c r="C19" s="116"/>
      <c r="D19" s="86"/>
      <c r="E19" s="36"/>
      <c r="F19" s="36">
        <v>3</v>
      </c>
      <c r="G19" s="87">
        <v>4</v>
      </c>
      <c r="H19" s="86">
        <v>2</v>
      </c>
      <c r="I19" s="36"/>
      <c r="J19" s="36">
        <v>3</v>
      </c>
      <c r="K19" s="87"/>
      <c r="L19" s="86">
        <v>3</v>
      </c>
      <c r="M19" s="45">
        <v>4</v>
      </c>
      <c r="N19" s="36">
        <v>3</v>
      </c>
      <c r="O19" s="87">
        <v>4</v>
      </c>
      <c r="P19" s="86"/>
      <c r="Q19" s="45"/>
      <c r="R19" s="36">
        <v>2</v>
      </c>
      <c r="S19" s="87"/>
      <c r="T19" s="86"/>
      <c r="U19" s="45"/>
      <c r="V19" s="36">
        <v>4</v>
      </c>
      <c r="W19" s="87"/>
      <c r="X19" s="86">
        <v>5</v>
      </c>
      <c r="Y19" s="45"/>
      <c r="Z19" s="36">
        <v>4</v>
      </c>
      <c r="AA19" s="87"/>
      <c r="AB19" s="86">
        <v>5</v>
      </c>
      <c r="AC19" s="36"/>
      <c r="AD19" s="36"/>
      <c r="AE19" s="87"/>
      <c r="AF19" s="86">
        <v>4</v>
      </c>
      <c r="AG19" s="45"/>
      <c r="AH19" s="36">
        <v>4</v>
      </c>
      <c r="AI19" s="87"/>
      <c r="AJ19" s="86"/>
      <c r="AK19" s="36"/>
      <c r="AL19" s="36"/>
      <c r="AM19" s="87"/>
      <c r="AN19" s="86"/>
      <c r="AO19" s="36"/>
      <c r="AP19" s="36"/>
      <c r="AQ19" s="87"/>
      <c r="AR19" s="86"/>
      <c r="AS19" s="36"/>
      <c r="AT19" s="36"/>
      <c r="AU19" s="87"/>
    </row>
    <row r="20" spans="1:47" ht="33.75" customHeight="1" thickBot="1">
      <c r="A20" s="95">
        <v>12</v>
      </c>
      <c r="B20" s="142" t="s">
        <v>111</v>
      </c>
      <c r="C20" s="116"/>
      <c r="D20" s="86"/>
      <c r="E20" s="36"/>
      <c r="F20" s="36">
        <v>4</v>
      </c>
      <c r="G20" s="87"/>
      <c r="H20" s="86">
        <v>2</v>
      </c>
      <c r="I20" s="36"/>
      <c r="J20" s="36">
        <v>3</v>
      </c>
      <c r="K20" s="87"/>
      <c r="L20" s="86">
        <v>3</v>
      </c>
      <c r="M20" s="45"/>
      <c r="N20" s="36">
        <v>4</v>
      </c>
      <c r="O20" s="87"/>
      <c r="P20" s="86"/>
      <c r="Q20" s="45"/>
      <c r="R20" s="36">
        <v>2</v>
      </c>
      <c r="S20" s="87">
        <v>4</v>
      </c>
      <c r="T20" s="86"/>
      <c r="U20" s="45"/>
      <c r="V20" s="36"/>
      <c r="W20" s="87"/>
      <c r="X20" s="86">
        <v>5</v>
      </c>
      <c r="Y20" s="45"/>
      <c r="Z20" s="36">
        <v>4</v>
      </c>
      <c r="AA20" s="87"/>
      <c r="AB20" s="86">
        <v>5</v>
      </c>
      <c r="AC20" s="36"/>
      <c r="AD20" s="36"/>
      <c r="AE20" s="87"/>
      <c r="AF20" s="86">
        <v>4</v>
      </c>
      <c r="AG20" s="45"/>
      <c r="AH20" s="36">
        <v>4</v>
      </c>
      <c r="AI20" s="87"/>
      <c r="AJ20" s="86"/>
      <c r="AK20" s="36"/>
      <c r="AL20" s="36"/>
      <c r="AM20" s="87"/>
      <c r="AN20" s="86"/>
      <c r="AO20" s="36"/>
      <c r="AP20" s="36"/>
      <c r="AQ20" s="87"/>
      <c r="AR20" s="86"/>
      <c r="AS20" s="36"/>
      <c r="AT20" s="36"/>
      <c r="AU20" s="87"/>
    </row>
    <row r="21" spans="1:47" ht="0.75" customHeight="1" thickBot="1">
      <c r="A21" s="96"/>
      <c r="B21" s="118"/>
      <c r="C21" s="116"/>
      <c r="D21" s="86"/>
      <c r="E21" s="36"/>
      <c r="F21" s="36"/>
      <c r="G21" s="87"/>
      <c r="H21" s="86"/>
      <c r="I21" s="36"/>
      <c r="J21" s="36"/>
      <c r="K21" s="87"/>
      <c r="L21" s="86"/>
      <c r="M21" s="45"/>
      <c r="N21" s="36"/>
      <c r="O21" s="87"/>
      <c r="P21" s="86"/>
      <c r="Q21" s="45"/>
      <c r="R21" s="36"/>
      <c r="S21" s="87"/>
      <c r="T21" s="86"/>
      <c r="U21" s="45"/>
      <c r="V21" s="36"/>
      <c r="W21" s="87"/>
      <c r="X21" s="86"/>
      <c r="Y21" s="45"/>
      <c r="Z21" s="36"/>
      <c r="AA21" s="87"/>
      <c r="AB21" s="86"/>
      <c r="AC21" s="36"/>
      <c r="AD21" s="36"/>
      <c r="AE21" s="87"/>
      <c r="AF21" s="86"/>
      <c r="AG21" s="45"/>
      <c r="AH21" s="36"/>
      <c r="AI21" s="87"/>
      <c r="AJ21" s="86"/>
      <c r="AK21" s="36"/>
      <c r="AL21" s="36"/>
      <c r="AM21" s="87"/>
      <c r="AN21" s="86"/>
      <c r="AO21" s="36"/>
      <c r="AP21" s="36"/>
      <c r="AQ21" s="87"/>
      <c r="AR21" s="86"/>
      <c r="AS21" s="36"/>
      <c r="AT21" s="36"/>
      <c r="AU21" s="87"/>
    </row>
    <row r="22" spans="1:47" ht="64.5" customHeight="1" thickBot="1">
      <c r="A22" s="171"/>
      <c r="B22" s="172"/>
      <c r="C22" s="90"/>
      <c r="D22" s="43"/>
      <c r="E22" s="40"/>
      <c r="F22" s="41"/>
      <c r="G22" s="42"/>
      <c r="H22" s="43"/>
      <c r="I22" s="41"/>
      <c r="J22" s="41"/>
      <c r="K22" s="42"/>
      <c r="L22" s="43"/>
      <c r="M22" s="41"/>
      <c r="N22" s="41"/>
      <c r="O22" s="42"/>
      <c r="P22" s="43"/>
      <c r="Q22" s="41"/>
      <c r="R22" s="41"/>
      <c r="S22" s="42"/>
      <c r="T22" s="43"/>
      <c r="U22" s="41"/>
      <c r="V22" s="41"/>
      <c r="W22" s="42"/>
      <c r="X22" s="43"/>
      <c r="Y22" s="41"/>
      <c r="Z22" s="41"/>
      <c r="AA22" s="42"/>
      <c r="AB22" s="43"/>
      <c r="AC22" s="41"/>
      <c r="AD22" s="40"/>
      <c r="AE22" s="42"/>
      <c r="AF22" s="43"/>
      <c r="AG22" s="41"/>
      <c r="AH22" s="41"/>
      <c r="AI22" s="42"/>
      <c r="AJ22" s="43"/>
      <c r="AK22" s="41"/>
      <c r="AL22" s="41"/>
      <c r="AM22" s="42"/>
      <c r="AN22" s="43"/>
      <c r="AO22" s="41"/>
      <c r="AP22" s="41"/>
      <c r="AQ22" s="42"/>
      <c r="AR22" s="43"/>
      <c r="AS22" s="41"/>
      <c r="AT22" s="41"/>
      <c r="AU22" s="42"/>
    </row>
    <row r="23" spans="1:47" s="51" customFormat="1" ht="15.75" customHeight="1">
      <c r="A23" s="48"/>
      <c r="B23" s="49"/>
      <c r="C23" s="49"/>
      <c r="D23" s="48"/>
      <c r="E23" s="48"/>
      <c r="F23" s="48"/>
      <c r="G23" s="48"/>
      <c r="H23" s="48"/>
      <c r="I23" s="48"/>
      <c r="J23" s="48"/>
      <c r="K23" s="48"/>
      <c r="L23" s="50"/>
      <c r="M23" s="50"/>
      <c r="N23" s="50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</row>
    <row r="24" spans="1:47" ht="51" customHeight="1">
      <c r="A24" s="168" t="s">
        <v>132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</row>
  </sheetData>
  <sheetProtection/>
  <mergeCells count="51">
    <mergeCell ref="D3:AU3"/>
    <mergeCell ref="D5:G5"/>
    <mergeCell ref="AB7:AE7"/>
    <mergeCell ref="P7:S7"/>
    <mergeCell ref="L5:O5"/>
    <mergeCell ref="P5:S5"/>
    <mergeCell ref="T6:W6"/>
    <mergeCell ref="L6:O6"/>
    <mergeCell ref="P6:S6"/>
    <mergeCell ref="AR7:AU7"/>
    <mergeCell ref="H7:K7"/>
    <mergeCell ref="X7:AA7"/>
    <mergeCell ref="D7:G7"/>
    <mergeCell ref="AF5:AI5"/>
    <mergeCell ref="AJ4:AM4"/>
    <mergeCell ref="AJ5:AM5"/>
    <mergeCell ref="AJ6:AM6"/>
    <mergeCell ref="X6:AA6"/>
    <mergeCell ref="H4:K4"/>
    <mergeCell ref="X4:AA4"/>
    <mergeCell ref="X5:AA5"/>
    <mergeCell ref="T7:W7"/>
    <mergeCell ref="L7:O7"/>
    <mergeCell ref="P4:S4"/>
    <mergeCell ref="A24:AU24"/>
    <mergeCell ref="H5:K5"/>
    <mergeCell ref="A3:A8"/>
    <mergeCell ref="AR4:AU4"/>
    <mergeCell ref="L4:O4"/>
    <mergeCell ref="AN7:AQ7"/>
    <mergeCell ref="AB5:AE5"/>
    <mergeCell ref="AF4:AI4"/>
    <mergeCell ref="A22:B22"/>
    <mergeCell ref="B3:B8"/>
    <mergeCell ref="AR5:AU5"/>
    <mergeCell ref="AR6:AU6"/>
    <mergeCell ref="AF7:AI7"/>
    <mergeCell ref="AF6:AI6"/>
    <mergeCell ref="AB4:AE4"/>
    <mergeCell ref="A1:AU2"/>
    <mergeCell ref="D6:G6"/>
    <mergeCell ref="C4:C8"/>
    <mergeCell ref="D4:G4"/>
    <mergeCell ref="H6:K6"/>
    <mergeCell ref="T4:W4"/>
    <mergeCell ref="T5:W5"/>
    <mergeCell ref="AN4:AQ4"/>
    <mergeCell ref="AN5:AQ5"/>
    <mergeCell ref="AN6:AQ6"/>
    <mergeCell ref="AJ7:AM7"/>
    <mergeCell ref="AB6:AE6"/>
  </mergeCells>
  <printOptions horizontalCentered="1"/>
  <pageMargins left="0" right="0" top="0.3937007874015748" bottom="0.1968503937007874" header="0" footer="0"/>
  <pageSetup horizontalDpi="300" verticalDpi="300" orientation="landscape" paperSize="9" scale="71" r:id="rId2"/>
  <colBreaks count="1" manualBreakCount="1">
    <brk id="35" max="2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SheetLayoutView="100" workbookViewId="0" topLeftCell="A7">
      <selection activeCell="G20" sqref="G20"/>
    </sheetView>
  </sheetViews>
  <sheetFormatPr defaultColWidth="9.140625" defaultRowHeight="12.75"/>
  <cols>
    <col min="1" max="2" width="4.57421875" style="5" customWidth="1"/>
    <col min="3" max="3" width="41.28125" style="5" customWidth="1"/>
    <col min="4" max="4" width="14.140625" style="5" customWidth="1"/>
    <col min="5" max="6" width="4.7109375" style="5" hidden="1" customWidth="1"/>
    <col min="7" max="7" width="12.421875" style="5" customWidth="1"/>
    <col min="8" max="8" width="4.7109375" style="5" hidden="1" customWidth="1"/>
    <col min="9" max="9" width="4.28125" style="5" hidden="1" customWidth="1"/>
    <col min="10" max="11" width="9.7109375" style="5" customWidth="1"/>
    <col min="12" max="12" width="10.7109375" style="5" customWidth="1"/>
    <col min="13" max="13" width="9.57421875" style="5" customWidth="1"/>
    <col min="14" max="14" width="9.8515625" style="5" customWidth="1"/>
    <col min="15" max="15" width="16.8515625" style="5" customWidth="1"/>
  </cols>
  <sheetData>
    <row r="1" spans="1:15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 t="str">
        <f>M!C6</f>
        <v>12-шакл</v>
      </c>
    </row>
    <row r="2" spans="1:15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</row>
    <row r="5" spans="1:15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</row>
    <row r="6" spans="1:15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</row>
    <row r="8" spans="1:15" ht="15.75" customHeight="1">
      <c r="A8" s="230" t="s">
        <v>40</v>
      </c>
      <c r="B8" s="230"/>
      <c r="C8" s="236" t="str">
        <f>ЖН!AB5</f>
        <v>Ўзбек тили</v>
      </c>
      <c r="D8" s="236"/>
      <c r="E8" s="236"/>
      <c r="F8" s="237" t="s">
        <v>25</v>
      </c>
      <c r="G8" s="237"/>
      <c r="H8" s="237"/>
      <c r="I8" s="238" t="str">
        <f>ЖН!AB6</f>
        <v>Рахимова К</v>
      </c>
      <c r="J8" s="238"/>
      <c r="K8" s="238"/>
      <c r="L8" s="237" t="s">
        <v>71</v>
      </c>
      <c r="M8" s="237"/>
      <c r="N8" s="237"/>
      <c r="O8" s="113">
        <f>ЖН!AB7</f>
        <v>0</v>
      </c>
    </row>
    <row r="9" spans="1:15" ht="18.75" customHeight="1">
      <c r="A9" s="21" t="s">
        <v>26</v>
      </c>
      <c r="B9" s="21"/>
      <c r="C9" s="235" t="s">
        <v>27</v>
      </c>
      <c r="D9" s="235"/>
      <c r="E9" s="235"/>
      <c r="F9" s="235"/>
      <c r="G9" s="33">
        <f>M!C14</f>
        <v>124</v>
      </c>
      <c r="H9" s="235" t="s">
        <v>47</v>
      </c>
      <c r="I9" s="235"/>
      <c r="J9" s="235"/>
      <c r="K9" s="235"/>
      <c r="L9" s="33">
        <f>M!E14</f>
        <v>15</v>
      </c>
      <c r="M9" s="221" t="str">
        <f>M!F14</f>
        <v>Февраль. 2017 й.</v>
      </c>
      <c r="N9" s="221"/>
      <c r="O9" s="221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9.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11</v>
      </c>
      <c r="N11" s="222" t="s">
        <v>12</v>
      </c>
      <c r="O11" s="223" t="s">
        <v>86</v>
      </c>
    </row>
    <row r="12" spans="1:15" ht="71.25" customHeight="1" thickBot="1">
      <c r="A12" s="224"/>
      <c r="B12" s="223"/>
      <c r="C12" s="223"/>
      <c r="D12" s="225"/>
      <c r="E12" s="97" t="s">
        <v>2</v>
      </c>
      <c r="F12" s="97" t="s">
        <v>3</v>
      </c>
      <c r="G12" s="97" t="s">
        <v>67</v>
      </c>
      <c r="H12" s="97" t="s">
        <v>35</v>
      </c>
      <c r="I12" s="97" t="s">
        <v>36</v>
      </c>
      <c r="J12" s="97" t="s">
        <v>60</v>
      </c>
      <c r="K12" s="97" t="s">
        <v>63</v>
      </c>
      <c r="L12" s="222"/>
      <c r="M12" s="222"/>
      <c r="N12" s="222"/>
      <c r="O12" s="223"/>
    </row>
    <row r="13" spans="1:15" s="6" customFormat="1" ht="27.75" customHeight="1" thickBot="1">
      <c r="A13" s="98">
        <v>1</v>
      </c>
      <c r="B13" s="213" t="str">
        <f>ЖН!B9</f>
        <v>Олимжонова Нигина Содиқжон қизи</v>
      </c>
      <c r="C13" s="213"/>
      <c r="D13" s="99">
        <f>ЖН!C9</f>
        <v>0</v>
      </c>
      <c r="E13" s="98">
        <f>ЖН!AB9+ЖН!AC9</f>
        <v>5</v>
      </c>
      <c r="F13" s="98">
        <f>ЖН!AD9+ЖН!AE9</f>
        <v>0</v>
      </c>
      <c r="G13" s="98">
        <f>ЖН!AB9+ЖН!AC9+ЖН!AD9+ЖН!AE9</f>
        <v>5</v>
      </c>
      <c r="H13" s="98">
        <f>ОН!AB10+ОН!AC10</f>
        <v>0</v>
      </c>
      <c r="I13" s="98">
        <f>ОН!AD10+ОН!AE10</f>
        <v>0</v>
      </c>
      <c r="J13" s="98">
        <f>ОН!AB9+ОН!AC9+ОН!AD9+ОН!AE9</f>
        <v>0</v>
      </c>
      <c r="K13" s="98">
        <f>G13+J13</f>
        <v>5</v>
      </c>
      <c r="L13" s="101" t="str">
        <f aca="true" t="shared" si="0" ref="L13:L27">IF(OR(K13&lt;39),"-","")</f>
        <v>-</v>
      </c>
      <c r="M13" s="101">
        <f>IF(L13="-",K13,"")</f>
        <v>5</v>
      </c>
      <c r="N13" s="101" t="str">
        <f>IF(L13="-","-","")</f>
        <v>-</v>
      </c>
      <c r="O13" s="101"/>
    </row>
    <row r="14" spans="1:15" s="6" customFormat="1" ht="27.75" customHeight="1" thickBot="1">
      <c r="A14" s="98">
        <v>2</v>
      </c>
      <c r="B14" s="213" t="str">
        <f>ЖН!B10</f>
        <v>Рисқулова Комила Зохиджон қизи</v>
      </c>
      <c r="C14" s="213"/>
      <c r="D14" s="99">
        <f>ЖН!C10</f>
        <v>0</v>
      </c>
      <c r="E14" s="98">
        <f>ЖН!AB10+ЖН!AC10</f>
        <v>5</v>
      </c>
      <c r="F14" s="98">
        <f>ЖН!AD10+ЖН!AE10</f>
        <v>0</v>
      </c>
      <c r="G14" s="98">
        <f>ЖН!AB10+ЖН!AC10+ЖН!AD10+ЖН!AE10</f>
        <v>5</v>
      </c>
      <c r="H14" s="98">
        <f>ОН!AB11+ОН!AC11</f>
        <v>0</v>
      </c>
      <c r="I14" s="98">
        <f>ОН!AD11+ОН!AE11</f>
        <v>0</v>
      </c>
      <c r="J14" s="98">
        <f>ОН!AB10+ОН!AC10+ОН!AD10+ОН!AE10</f>
        <v>0</v>
      </c>
      <c r="K14" s="98">
        <f aca="true" t="shared" si="1" ref="K14:K27">G14+J14</f>
        <v>5</v>
      </c>
      <c r="L14" s="101" t="str">
        <f t="shared" si="0"/>
        <v>-</v>
      </c>
      <c r="M14" s="101">
        <f aca="true" t="shared" si="2" ref="M14:M27">IF(L14="-",K14,"")</f>
        <v>5</v>
      </c>
      <c r="N14" s="101" t="str">
        <f aca="true" t="shared" si="3" ref="N14:N27">IF(L14="-","-","")</f>
        <v>-</v>
      </c>
      <c r="O14" s="101"/>
    </row>
    <row r="15" spans="1:15" s="6" customFormat="1" ht="27.75" customHeight="1" thickBot="1">
      <c r="A15" s="98">
        <v>3</v>
      </c>
      <c r="B15" s="213" t="str">
        <f>ЖН!B11</f>
        <v>Ҳимматов Элёр Тотлибой ўғли</v>
      </c>
      <c r="C15" s="213"/>
      <c r="D15" s="99">
        <f>ЖН!C11</f>
        <v>0</v>
      </c>
      <c r="E15" s="98">
        <f>ЖН!AB11+ЖН!AC11</f>
        <v>5</v>
      </c>
      <c r="F15" s="98">
        <f>ЖН!AD11+ЖН!AE11</f>
        <v>0</v>
      </c>
      <c r="G15" s="98">
        <f>ЖН!AB11+ЖН!AC11+ЖН!AD11+ЖН!AE11</f>
        <v>5</v>
      </c>
      <c r="H15" s="98">
        <f>ОН!AB12+ОН!AC12</f>
        <v>0</v>
      </c>
      <c r="I15" s="98">
        <f>ОН!AD12+ОН!AE12</f>
        <v>0</v>
      </c>
      <c r="J15" s="98">
        <f>ОН!AB11+ОН!AC11+ОН!AD11+ОН!AE11</f>
        <v>0</v>
      </c>
      <c r="K15" s="98">
        <f t="shared" si="1"/>
        <v>5</v>
      </c>
      <c r="L15" s="101" t="str">
        <f t="shared" si="0"/>
        <v>-</v>
      </c>
      <c r="M15" s="101">
        <f t="shared" si="2"/>
        <v>5</v>
      </c>
      <c r="N15" s="101" t="str">
        <f t="shared" si="3"/>
        <v>-</v>
      </c>
      <c r="O15" s="101"/>
    </row>
    <row r="16" spans="1:15" s="6" customFormat="1" ht="27.75" customHeight="1" thickBot="1">
      <c r="A16" s="98">
        <v>4</v>
      </c>
      <c r="B16" s="213" t="str">
        <f>ЖН!B12</f>
        <v>Носиров Саидхон Зафархон ўғли</v>
      </c>
      <c r="C16" s="213"/>
      <c r="D16" s="99">
        <f>ЖН!C12</f>
        <v>0</v>
      </c>
      <c r="E16" s="98">
        <f>ЖН!AB12+ЖН!AC12</f>
        <v>5</v>
      </c>
      <c r="F16" s="98">
        <f>ЖН!AD12+ЖН!AE12</f>
        <v>0</v>
      </c>
      <c r="G16" s="98">
        <f>ЖН!AB12+ЖН!AC12+ЖН!AD12+ЖН!AE12</f>
        <v>5</v>
      </c>
      <c r="H16" s="98">
        <f>ОН!AB13+ОН!AC13</f>
        <v>0</v>
      </c>
      <c r="I16" s="98">
        <f>ОН!AD13+ОН!AE13</f>
        <v>0</v>
      </c>
      <c r="J16" s="98">
        <f>ОН!AB12+ОН!AC12+ОН!AD12+ОН!AE12</f>
        <v>0</v>
      </c>
      <c r="K16" s="98">
        <f t="shared" si="1"/>
        <v>5</v>
      </c>
      <c r="L16" s="101" t="str">
        <f t="shared" si="0"/>
        <v>-</v>
      </c>
      <c r="M16" s="101">
        <f t="shared" si="2"/>
        <v>5</v>
      </c>
      <c r="N16" s="101" t="str">
        <f t="shared" si="3"/>
        <v>-</v>
      </c>
      <c r="O16" s="101"/>
    </row>
    <row r="17" spans="1:15" s="6" customFormat="1" ht="27.75" customHeight="1" thickBot="1">
      <c r="A17" s="98">
        <v>5</v>
      </c>
      <c r="B17" s="213" t="str">
        <f>ЖН!B13</f>
        <v>Мирзахакимова Лаззат Нурмат қизи</v>
      </c>
      <c r="C17" s="213"/>
      <c r="D17" s="99">
        <f>ЖН!C13</f>
        <v>0</v>
      </c>
      <c r="E17" s="98">
        <f>ЖН!AB13+ЖН!AC13</f>
        <v>5</v>
      </c>
      <c r="F17" s="98">
        <f>ЖН!AD13+ЖН!AE13</f>
        <v>0</v>
      </c>
      <c r="G17" s="98">
        <f>ЖН!AB13+ЖН!AC13+ЖН!AD13+ЖН!AE13</f>
        <v>5</v>
      </c>
      <c r="H17" s="98" t="e">
        <f>ОН!#REF!+ОН!#REF!</f>
        <v>#REF!</v>
      </c>
      <c r="I17" s="98" t="e">
        <f>ОН!#REF!+ОН!#REF!</f>
        <v>#REF!</v>
      </c>
      <c r="J17" s="98">
        <f>ОН!AB13+ОН!AC13+ОН!AD13+ОН!AE13</f>
        <v>0</v>
      </c>
      <c r="K17" s="98">
        <f t="shared" si="1"/>
        <v>5</v>
      </c>
      <c r="L17" s="101" t="str">
        <f t="shared" si="0"/>
        <v>-</v>
      </c>
      <c r="M17" s="101">
        <f t="shared" si="2"/>
        <v>5</v>
      </c>
      <c r="N17" s="101" t="str">
        <f t="shared" si="3"/>
        <v>-</v>
      </c>
      <c r="O17" s="101"/>
    </row>
    <row r="18" spans="1:15" s="6" customFormat="1" ht="27.75" customHeight="1" thickBot="1">
      <c r="A18" s="98">
        <v>6</v>
      </c>
      <c r="B18" s="213">
        <f>ЖН!B21</f>
        <v>0</v>
      </c>
      <c r="C18" s="213"/>
      <c r="D18" s="99">
        <f>ЖН!C21</f>
        <v>0</v>
      </c>
      <c r="E18" s="98">
        <f>ЖН!AB21+ЖН!AC21</f>
        <v>0</v>
      </c>
      <c r="F18" s="98">
        <f>ЖН!AD21+ЖН!AE21</f>
        <v>0</v>
      </c>
      <c r="G18" s="98">
        <f>ЖН!AB21+ЖН!AC21+ЖН!AD21+ЖН!AE21</f>
        <v>0</v>
      </c>
      <c r="H18" s="98" t="e">
        <f>ОН!#REF!+ОН!#REF!</f>
        <v>#REF!</v>
      </c>
      <c r="I18" s="98" t="e">
        <f>ОН!#REF!+ОН!#REF!</f>
        <v>#REF!</v>
      </c>
      <c r="J18" s="98" t="e">
        <f>ОН!#REF!+ОН!#REF!+ОН!#REF!+ОН!#REF!</f>
        <v>#REF!</v>
      </c>
      <c r="K18" s="98" t="e">
        <f t="shared" si="1"/>
        <v>#REF!</v>
      </c>
      <c r="L18" s="101" t="e">
        <f t="shared" si="0"/>
        <v>#REF!</v>
      </c>
      <c r="M18" s="101" t="e">
        <f t="shared" si="2"/>
        <v>#REF!</v>
      </c>
      <c r="N18" s="101" t="e">
        <f t="shared" si="3"/>
        <v>#REF!</v>
      </c>
      <c r="O18" s="101"/>
    </row>
    <row r="19" spans="1:15" s="6" customFormat="1" ht="27.75" customHeight="1" thickBot="1">
      <c r="A19" s="98">
        <v>7</v>
      </c>
      <c r="B19" s="213" t="e">
        <f>ЖН!#REF!</f>
        <v>#REF!</v>
      </c>
      <c r="C19" s="213"/>
      <c r="D19" s="99" t="e">
        <f>ЖН!#REF!</f>
        <v>#REF!</v>
      </c>
      <c r="E19" s="98" t="e">
        <f>ЖН!#REF!+ЖН!#REF!</f>
        <v>#REF!</v>
      </c>
      <c r="F19" s="98" t="e">
        <f>ЖН!#REF!+ЖН!#REF!</f>
        <v>#REF!</v>
      </c>
      <c r="G19" s="98" t="e">
        <f>ЖН!#REF!+ЖН!#REF!+ЖН!#REF!+ЖН!#REF!</f>
        <v>#REF!</v>
      </c>
      <c r="H19" s="98" t="e">
        <f>ОН!#REF!+ОН!#REF!</f>
        <v>#REF!</v>
      </c>
      <c r="I19" s="98" t="e">
        <f>ОН!#REF!+ОН!#REF!</f>
        <v>#REF!</v>
      </c>
      <c r="J19" s="98" t="e">
        <f>ОН!#REF!+ОН!#REF!+ОН!#REF!+ОН!#REF!</f>
        <v>#REF!</v>
      </c>
      <c r="K19" s="98" t="e">
        <f t="shared" si="1"/>
        <v>#REF!</v>
      </c>
      <c r="L19" s="101" t="e">
        <f t="shared" si="0"/>
        <v>#REF!</v>
      </c>
      <c r="M19" s="101" t="e">
        <f t="shared" si="2"/>
        <v>#REF!</v>
      </c>
      <c r="N19" s="101" t="e">
        <f t="shared" si="3"/>
        <v>#REF!</v>
      </c>
      <c r="O19" s="101"/>
    </row>
    <row r="20" spans="1:15" s="6" customFormat="1" ht="27.75" customHeight="1" thickBot="1">
      <c r="A20" s="98">
        <v>8</v>
      </c>
      <c r="B20" s="213" t="e">
        <f>ЖН!#REF!</f>
        <v>#REF!</v>
      </c>
      <c r="C20" s="213"/>
      <c r="D20" s="99" t="e">
        <f>ЖН!#REF!</f>
        <v>#REF!</v>
      </c>
      <c r="E20" s="98" t="e">
        <f>ЖН!#REF!+ЖН!#REF!</f>
        <v>#REF!</v>
      </c>
      <c r="F20" s="98" t="e">
        <f>ЖН!#REF!+ЖН!#REF!</f>
        <v>#REF!</v>
      </c>
      <c r="G20" s="98" t="e">
        <f>ЖН!#REF!+ЖН!#REF!+ЖН!#REF!+ЖН!#REF!</f>
        <v>#REF!</v>
      </c>
      <c r="H20" s="98" t="e">
        <f>ОН!#REF!+ОН!#REF!</f>
        <v>#REF!</v>
      </c>
      <c r="I20" s="98" t="e">
        <f>ОН!#REF!+ОН!#REF!</f>
        <v>#REF!</v>
      </c>
      <c r="J20" s="98" t="e">
        <f>ОН!#REF!+ОН!#REF!+ОН!#REF!+ОН!#REF!</f>
        <v>#REF!</v>
      </c>
      <c r="K20" s="98" t="e">
        <f t="shared" si="1"/>
        <v>#REF!</v>
      </c>
      <c r="L20" s="101" t="e">
        <f t="shared" si="0"/>
        <v>#REF!</v>
      </c>
      <c r="M20" s="101" t="e">
        <f t="shared" si="2"/>
        <v>#REF!</v>
      </c>
      <c r="N20" s="101" t="e">
        <f t="shared" si="3"/>
        <v>#REF!</v>
      </c>
      <c r="O20" s="101"/>
    </row>
    <row r="21" spans="1:15" s="6" customFormat="1" ht="27.75" customHeight="1" thickBot="1">
      <c r="A21" s="98">
        <v>9</v>
      </c>
      <c r="B21" s="213" t="e">
        <f>ЖН!#REF!</f>
        <v>#REF!</v>
      </c>
      <c r="C21" s="213"/>
      <c r="D21" s="99" t="e">
        <f>ЖН!#REF!</f>
        <v>#REF!</v>
      </c>
      <c r="E21" s="98" t="e">
        <f>ЖН!#REF!+ЖН!#REF!</f>
        <v>#REF!</v>
      </c>
      <c r="F21" s="98" t="e">
        <f>ЖН!#REF!+ЖН!#REF!</f>
        <v>#REF!</v>
      </c>
      <c r="G21" s="98" t="e">
        <f>ЖН!#REF!+ЖН!#REF!+ЖН!#REF!+ЖН!#REF!</f>
        <v>#REF!</v>
      </c>
      <c r="H21" s="98" t="e">
        <f>ОН!#REF!+ОН!#REF!</f>
        <v>#REF!</v>
      </c>
      <c r="I21" s="98" t="e">
        <f>ОН!#REF!+ОН!#REF!</f>
        <v>#REF!</v>
      </c>
      <c r="J21" s="98" t="e">
        <f>ОН!#REF!+ОН!#REF!+ОН!#REF!+ОН!#REF!</f>
        <v>#REF!</v>
      </c>
      <c r="K21" s="98" t="e">
        <f t="shared" si="1"/>
        <v>#REF!</v>
      </c>
      <c r="L21" s="101" t="e">
        <f t="shared" si="0"/>
        <v>#REF!</v>
      </c>
      <c r="M21" s="101" t="e">
        <f t="shared" si="2"/>
        <v>#REF!</v>
      </c>
      <c r="N21" s="101" t="e">
        <f t="shared" si="3"/>
        <v>#REF!</v>
      </c>
      <c r="O21" s="101"/>
    </row>
    <row r="22" spans="1:15" s="6" customFormat="1" ht="27.75" customHeight="1" thickBot="1">
      <c r="A22" s="98">
        <v>10</v>
      </c>
      <c r="B22" s="213" t="e">
        <f>ЖН!#REF!</f>
        <v>#REF!</v>
      </c>
      <c r="C22" s="213"/>
      <c r="D22" s="99" t="e">
        <f>ЖН!#REF!</f>
        <v>#REF!</v>
      </c>
      <c r="E22" s="98" t="e">
        <f>ЖН!#REF!+ЖН!#REF!</f>
        <v>#REF!</v>
      </c>
      <c r="F22" s="98" t="e">
        <f>ЖН!#REF!+ЖН!#REF!</f>
        <v>#REF!</v>
      </c>
      <c r="G22" s="98" t="e">
        <f>ЖН!#REF!+ЖН!#REF!+ЖН!#REF!+ЖН!#REF!</f>
        <v>#REF!</v>
      </c>
      <c r="H22" s="98" t="e">
        <f>ОН!#REF!+ОН!#REF!</f>
        <v>#REF!</v>
      </c>
      <c r="I22" s="98" t="e">
        <f>ОН!#REF!+ОН!#REF!</f>
        <v>#REF!</v>
      </c>
      <c r="J22" s="98" t="e">
        <f>ОН!#REF!+ОН!#REF!+ОН!#REF!+ОН!#REF!</f>
        <v>#REF!</v>
      </c>
      <c r="K22" s="98" t="e">
        <f t="shared" si="1"/>
        <v>#REF!</v>
      </c>
      <c r="L22" s="101" t="e">
        <f t="shared" si="0"/>
        <v>#REF!</v>
      </c>
      <c r="M22" s="101" t="e">
        <f t="shared" si="2"/>
        <v>#REF!</v>
      </c>
      <c r="N22" s="101" t="e">
        <f t="shared" si="3"/>
        <v>#REF!</v>
      </c>
      <c r="O22" s="101"/>
    </row>
    <row r="23" spans="1:15" s="6" customFormat="1" ht="27.75" customHeight="1" thickBot="1">
      <c r="A23" s="98">
        <v>11</v>
      </c>
      <c r="B23" s="213" t="e">
        <f>ЖН!#REF!</f>
        <v>#REF!</v>
      </c>
      <c r="C23" s="213"/>
      <c r="D23" s="99" t="e">
        <f>ЖН!#REF!</f>
        <v>#REF!</v>
      </c>
      <c r="E23" s="98" t="e">
        <f>ЖН!#REF!+ЖН!#REF!</f>
        <v>#REF!</v>
      </c>
      <c r="F23" s="98" t="e">
        <f>ЖН!#REF!+ЖН!#REF!</f>
        <v>#REF!</v>
      </c>
      <c r="G23" s="98" t="e">
        <f>ЖН!#REF!+ЖН!#REF!+ЖН!#REF!+ЖН!#REF!</f>
        <v>#REF!</v>
      </c>
      <c r="H23" s="98" t="e">
        <f>ОН!#REF!+ОН!#REF!</f>
        <v>#REF!</v>
      </c>
      <c r="I23" s="98" t="e">
        <f>ОН!#REF!+ОН!#REF!</f>
        <v>#REF!</v>
      </c>
      <c r="J23" s="98" t="e">
        <f>ОН!#REF!+ОН!#REF!+ОН!#REF!+ОН!#REF!</f>
        <v>#REF!</v>
      </c>
      <c r="K23" s="98" t="e">
        <f t="shared" si="1"/>
        <v>#REF!</v>
      </c>
      <c r="L23" s="101" t="e">
        <f t="shared" si="0"/>
        <v>#REF!</v>
      </c>
      <c r="M23" s="101" t="e">
        <f t="shared" si="2"/>
        <v>#REF!</v>
      </c>
      <c r="N23" s="101" t="e">
        <f t="shared" si="3"/>
        <v>#REF!</v>
      </c>
      <c r="O23" s="101"/>
    </row>
    <row r="24" spans="1:15" s="6" customFormat="1" ht="27.75" customHeight="1" thickBot="1">
      <c r="A24" s="98">
        <v>12</v>
      </c>
      <c r="B24" s="213" t="e">
        <f>ЖН!#REF!</f>
        <v>#REF!</v>
      </c>
      <c r="C24" s="213"/>
      <c r="D24" s="99" t="e">
        <f>ЖН!#REF!</f>
        <v>#REF!</v>
      </c>
      <c r="E24" s="98" t="e">
        <f>ЖН!#REF!+ЖН!#REF!</f>
        <v>#REF!</v>
      </c>
      <c r="F24" s="98" t="e">
        <f>ЖН!#REF!+ЖН!#REF!</f>
        <v>#REF!</v>
      </c>
      <c r="G24" s="98" t="e">
        <f>ЖН!#REF!+ЖН!#REF!+ЖН!#REF!+ЖН!#REF!</f>
        <v>#REF!</v>
      </c>
      <c r="H24" s="98" t="e">
        <f>ОН!#REF!+ОН!#REF!</f>
        <v>#REF!</v>
      </c>
      <c r="I24" s="98" t="e">
        <f>ОН!#REF!+ОН!#REF!</f>
        <v>#REF!</v>
      </c>
      <c r="J24" s="98" t="e">
        <f>ОН!#REF!+ОН!#REF!+ОН!#REF!+ОН!#REF!</f>
        <v>#REF!</v>
      </c>
      <c r="K24" s="98" t="e">
        <f t="shared" si="1"/>
        <v>#REF!</v>
      </c>
      <c r="L24" s="101" t="e">
        <f t="shared" si="0"/>
        <v>#REF!</v>
      </c>
      <c r="M24" s="101" t="e">
        <f t="shared" si="2"/>
        <v>#REF!</v>
      </c>
      <c r="N24" s="101" t="e">
        <f t="shared" si="3"/>
        <v>#REF!</v>
      </c>
      <c r="O24" s="101"/>
    </row>
    <row r="25" spans="1:15" s="6" customFormat="1" ht="27.75" customHeight="1" thickBot="1">
      <c r="A25" s="98">
        <v>13</v>
      </c>
      <c r="B25" s="213" t="e">
        <f>ЖН!#REF!</f>
        <v>#REF!</v>
      </c>
      <c r="C25" s="213"/>
      <c r="D25" s="99" t="e">
        <f>ЖН!#REF!</f>
        <v>#REF!</v>
      </c>
      <c r="E25" s="98" t="e">
        <f>ЖН!#REF!+ЖН!#REF!</f>
        <v>#REF!</v>
      </c>
      <c r="F25" s="98" t="e">
        <f>ЖН!#REF!+ЖН!#REF!</f>
        <v>#REF!</v>
      </c>
      <c r="G25" s="98" t="e">
        <f>ЖН!#REF!+ЖН!#REF!+ЖН!#REF!+ЖН!#REF!</f>
        <v>#REF!</v>
      </c>
      <c r="H25" s="98" t="e">
        <f>ОН!#REF!+ОН!#REF!</f>
        <v>#REF!</v>
      </c>
      <c r="I25" s="98" t="e">
        <f>ОН!#REF!+ОН!#REF!</f>
        <v>#REF!</v>
      </c>
      <c r="J25" s="98" t="e">
        <f>ОН!#REF!+ОН!#REF!+ОН!#REF!+ОН!#REF!</f>
        <v>#REF!</v>
      </c>
      <c r="K25" s="98" t="e">
        <f t="shared" si="1"/>
        <v>#REF!</v>
      </c>
      <c r="L25" s="101" t="e">
        <f t="shared" si="0"/>
        <v>#REF!</v>
      </c>
      <c r="M25" s="101" t="e">
        <f t="shared" si="2"/>
        <v>#REF!</v>
      </c>
      <c r="N25" s="101" t="e">
        <f t="shared" si="3"/>
        <v>#REF!</v>
      </c>
      <c r="O25" s="101"/>
    </row>
    <row r="26" spans="1:15" s="6" customFormat="1" ht="27.75" customHeight="1" thickBot="1">
      <c r="A26" s="98">
        <v>14</v>
      </c>
      <c r="B26" s="213" t="e">
        <f>ЖН!#REF!</f>
        <v>#REF!</v>
      </c>
      <c r="C26" s="213"/>
      <c r="D26" s="99" t="e">
        <f>ЖН!#REF!</f>
        <v>#REF!</v>
      </c>
      <c r="E26" s="98" t="e">
        <f>ЖН!#REF!+ЖН!#REF!</f>
        <v>#REF!</v>
      </c>
      <c r="F26" s="98" t="e">
        <f>ЖН!#REF!+ЖН!#REF!</f>
        <v>#REF!</v>
      </c>
      <c r="G26" s="98" t="e">
        <f>ЖН!#REF!+ЖН!#REF!+ЖН!#REF!+ЖН!#REF!</f>
        <v>#REF!</v>
      </c>
      <c r="H26" s="98" t="e">
        <f>ОН!#REF!+ОН!#REF!</f>
        <v>#REF!</v>
      </c>
      <c r="I26" s="98" t="e">
        <f>ОН!#REF!+ОН!#REF!</f>
        <v>#REF!</v>
      </c>
      <c r="J26" s="98" t="e">
        <f>ОН!#REF!+ОН!#REF!+ОН!#REF!+ОН!#REF!</f>
        <v>#REF!</v>
      </c>
      <c r="K26" s="98" t="e">
        <f t="shared" si="1"/>
        <v>#REF!</v>
      </c>
      <c r="L26" s="101" t="e">
        <f t="shared" si="0"/>
        <v>#REF!</v>
      </c>
      <c r="M26" s="101" t="e">
        <f t="shared" si="2"/>
        <v>#REF!</v>
      </c>
      <c r="N26" s="101" t="e">
        <f t="shared" si="3"/>
        <v>#REF!</v>
      </c>
      <c r="O26" s="101"/>
    </row>
    <row r="27" spans="1:15" s="6" customFormat="1" ht="27.75" customHeight="1" thickBot="1">
      <c r="A27" s="98">
        <v>15</v>
      </c>
      <c r="B27" s="213" t="e">
        <f>ЖН!#REF!</f>
        <v>#REF!</v>
      </c>
      <c r="C27" s="213"/>
      <c r="D27" s="99" t="e">
        <f>ЖН!#REF!</f>
        <v>#REF!</v>
      </c>
      <c r="E27" s="98" t="e">
        <f>ЖН!#REF!+ЖН!#REF!</f>
        <v>#REF!</v>
      </c>
      <c r="F27" s="98" t="e">
        <f>ЖН!#REF!+ЖН!#REF!</f>
        <v>#REF!</v>
      </c>
      <c r="G27" s="98" t="e">
        <f>ЖН!#REF!+ЖН!#REF!+ЖН!#REF!+ЖН!#REF!</f>
        <v>#REF!</v>
      </c>
      <c r="H27" s="98">
        <f>ОН!AB21+ОН!AC21</f>
        <v>0</v>
      </c>
      <c r="I27" s="98">
        <f>ОН!AD21+ОН!AE21</f>
        <v>0</v>
      </c>
      <c r="J27" s="98" t="e">
        <f>ОН!#REF!+ОН!#REF!+ОН!#REF!+ОН!#REF!</f>
        <v>#REF!</v>
      </c>
      <c r="K27" s="98" t="e">
        <f t="shared" si="1"/>
        <v>#REF!</v>
      </c>
      <c r="L27" s="101" t="e">
        <f t="shared" si="0"/>
        <v>#REF!</v>
      </c>
      <c r="M27" s="101" t="e">
        <f t="shared" si="2"/>
        <v>#REF!</v>
      </c>
      <c r="N27" s="101" t="e">
        <f t="shared" si="3"/>
        <v>#REF!</v>
      </c>
      <c r="O27" s="101"/>
    </row>
    <row r="28" spans="1:15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112"/>
    </row>
    <row r="29" spans="1:3" ht="39.75" customHeight="1">
      <c r="A29" s="209"/>
      <c r="B29" s="209"/>
      <c r="C29" s="209"/>
    </row>
    <row r="30" spans="1:15" ht="18">
      <c r="A30" s="22"/>
      <c r="B30" s="22"/>
      <c r="C30" s="23" t="s">
        <v>15</v>
      </c>
      <c r="D30" s="55">
        <f>M!G21</f>
        <v>15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</row>
    <row r="31" spans="1:15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</row>
    <row r="32" spans="1:15" ht="53.25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</row>
    <row r="33" spans="1:15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8">
      <c r="A34" s="82" t="s">
        <v>78</v>
      </c>
      <c r="B34" s="26"/>
      <c r="C34" s="63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M!G14</f>
        <v>Б.Худаяров</v>
      </c>
    </row>
    <row r="35" spans="1:15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9" t="s">
        <v>20</v>
      </c>
    </row>
  </sheetData>
  <sheetProtection/>
  <mergeCells count="48">
    <mergeCell ref="A35:B35"/>
    <mergeCell ref="D35:G35"/>
    <mergeCell ref="M35:N35"/>
    <mergeCell ref="A6:O6"/>
    <mergeCell ref="A2:O2"/>
    <mergeCell ref="A3:O3"/>
    <mergeCell ref="A4:I4"/>
    <mergeCell ref="A5:H5"/>
    <mergeCell ref="E7:F7"/>
    <mergeCell ref="H7:I7"/>
    <mergeCell ref="A8:B8"/>
    <mergeCell ref="C8:E8"/>
    <mergeCell ref="F8:H8"/>
    <mergeCell ref="I8:K8"/>
    <mergeCell ref="A11:A12"/>
    <mergeCell ref="B11:C12"/>
    <mergeCell ref="D11:D12"/>
    <mergeCell ref="E11:K11"/>
    <mergeCell ref="L11:L12"/>
    <mergeCell ref="M11:M12"/>
    <mergeCell ref="C9:F9"/>
    <mergeCell ref="N11:N12"/>
    <mergeCell ref="O11:O12"/>
    <mergeCell ref="H9:K9"/>
    <mergeCell ref="M9:O9"/>
    <mergeCell ref="B13:C13"/>
    <mergeCell ref="B14:C14"/>
    <mergeCell ref="B19:C19"/>
    <mergeCell ref="B20:C20"/>
    <mergeCell ref="B17:C17"/>
    <mergeCell ref="B18:C18"/>
    <mergeCell ref="B22:C22"/>
    <mergeCell ref="D34:G34"/>
    <mergeCell ref="B27:C27"/>
    <mergeCell ref="B25:C25"/>
    <mergeCell ref="B26:C26"/>
    <mergeCell ref="B15:C15"/>
    <mergeCell ref="B16:C16"/>
    <mergeCell ref="M34:N34"/>
    <mergeCell ref="L8:N8"/>
    <mergeCell ref="A28:C28"/>
    <mergeCell ref="D32:G32"/>
    <mergeCell ref="K32:L32"/>
    <mergeCell ref="A29:C29"/>
    <mergeCell ref="A33:C33"/>
    <mergeCell ref="B23:C23"/>
    <mergeCell ref="B24:C24"/>
    <mergeCell ref="B21:C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1">
      <selection activeCell="L9" sqref="L9"/>
    </sheetView>
  </sheetViews>
  <sheetFormatPr defaultColWidth="9.140625" defaultRowHeight="12.75"/>
  <cols>
    <col min="1" max="2" width="4.57421875" style="5" customWidth="1"/>
    <col min="3" max="3" width="41.57421875" style="5" customWidth="1"/>
    <col min="4" max="4" width="14.57421875" style="5" customWidth="1"/>
    <col min="5" max="6" width="4.7109375" style="5" hidden="1" customWidth="1"/>
    <col min="7" max="7" width="12.57421875" style="5" customWidth="1"/>
    <col min="8" max="8" width="4.7109375" style="5" hidden="1" customWidth="1"/>
    <col min="9" max="9" width="4.28125" style="5" hidden="1" customWidth="1"/>
    <col min="10" max="10" width="10.57421875" style="5" customWidth="1"/>
    <col min="11" max="11" width="9.421875" style="5" customWidth="1"/>
    <col min="12" max="12" width="10.00390625" style="5" customWidth="1"/>
    <col min="13" max="13" width="9.00390625" style="5" customWidth="1"/>
    <col min="14" max="14" width="8.8515625" style="5" customWidth="1"/>
    <col min="15" max="15" width="6.00390625" style="5" customWidth="1"/>
    <col min="16" max="16" width="9.140625" style="5" customWidth="1"/>
    <col min="17" max="17" width="2.0039062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15.75" customHeight="1">
      <c r="A8" s="230" t="s">
        <v>40</v>
      </c>
      <c r="B8" s="230"/>
      <c r="C8" s="236" t="e">
        <f>ЖН!#REF!</f>
        <v>#REF!</v>
      </c>
      <c r="D8" s="236"/>
      <c r="E8" s="236"/>
      <c r="F8" s="237" t="s">
        <v>25</v>
      </c>
      <c r="G8" s="237"/>
      <c r="H8" s="237"/>
      <c r="I8" s="239" t="str">
        <f>ЖН!AF5</f>
        <v>Жисмоний тарбия</v>
      </c>
      <c r="J8" s="239"/>
      <c r="K8" s="239"/>
      <c r="L8" s="53" t="s">
        <v>52</v>
      </c>
      <c r="M8" s="53"/>
      <c r="N8" s="53"/>
      <c r="O8" s="238">
        <f>ЖН!AF7</f>
        <v>0</v>
      </c>
      <c r="P8" s="238"/>
      <c r="Q8" s="238"/>
    </row>
    <row r="9" spans="1:17" ht="18.75" customHeight="1">
      <c r="A9" s="21" t="s">
        <v>26</v>
      </c>
      <c r="B9" s="21"/>
      <c r="C9" s="235" t="s">
        <v>27</v>
      </c>
      <c r="D9" s="235"/>
      <c r="E9" s="235"/>
      <c r="F9" s="235"/>
      <c r="G9" s="33">
        <f>M!C15</f>
        <v>125</v>
      </c>
      <c r="H9" s="235" t="s">
        <v>47</v>
      </c>
      <c r="I9" s="235"/>
      <c r="J9" s="235"/>
      <c r="K9" s="235"/>
      <c r="L9" s="33">
        <f>M!E15</f>
        <v>16</v>
      </c>
      <c r="M9" s="221" t="str">
        <f>M!F15</f>
        <v>Февраль. 2017 й.</v>
      </c>
      <c r="N9" s="221"/>
      <c r="O9" s="221"/>
      <c r="P9" s="231"/>
      <c r="Q9" s="231"/>
    </row>
    <row r="10" spans="1:17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6.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11</v>
      </c>
      <c r="N11" s="222" t="s">
        <v>12</v>
      </c>
      <c r="O11" s="223" t="s">
        <v>13</v>
      </c>
      <c r="P11" s="223"/>
      <c r="Q11" s="223"/>
    </row>
    <row r="12" spans="1:17" ht="71.25" customHeight="1" thickBot="1">
      <c r="A12" s="224"/>
      <c r="B12" s="223"/>
      <c r="C12" s="223"/>
      <c r="D12" s="225"/>
      <c r="E12" s="97" t="s">
        <v>2</v>
      </c>
      <c r="F12" s="97" t="s">
        <v>3</v>
      </c>
      <c r="G12" s="97" t="s">
        <v>67</v>
      </c>
      <c r="H12" s="97" t="s">
        <v>35</v>
      </c>
      <c r="I12" s="97" t="s">
        <v>36</v>
      </c>
      <c r="J12" s="97" t="s">
        <v>79</v>
      </c>
      <c r="K12" s="108" t="s">
        <v>63</v>
      </c>
      <c r="L12" s="222"/>
      <c r="M12" s="222"/>
      <c r="N12" s="222"/>
      <c r="O12" s="223"/>
      <c r="P12" s="223"/>
      <c r="Q12" s="223"/>
    </row>
    <row r="13" spans="1:17" s="6" customFormat="1" ht="27.75" customHeight="1" thickBot="1">
      <c r="A13" s="98">
        <v>1</v>
      </c>
      <c r="B13" s="213" t="str">
        <f>ЖН!B9</f>
        <v>Олимжонова Нигина Содиқжон қизи</v>
      </c>
      <c r="C13" s="213"/>
      <c r="D13" s="99">
        <f>ЖН!C9</f>
        <v>0</v>
      </c>
      <c r="E13" s="109">
        <f>ЖН!AF9+ЖН!AG9</f>
        <v>4</v>
      </c>
      <c r="F13" s="109">
        <f>ЖН!AH9+ЖН!AI9</f>
        <v>4</v>
      </c>
      <c r="G13" s="109">
        <f>ЖН!AF9+ЖН!AG9+ЖН!AH9+ЖН!AI9</f>
        <v>8</v>
      </c>
      <c r="H13" s="109">
        <f>ОН!AF10+ОН!AG10</f>
        <v>0</v>
      </c>
      <c r="I13" s="109">
        <f>ОН!AH10+ОН!AI10</f>
        <v>0</v>
      </c>
      <c r="J13" s="109">
        <f>ОН!AF9+ОН!AG9+ОН!AH9+ОН!AI9</f>
        <v>0</v>
      </c>
      <c r="K13" s="109">
        <f>G13+J13</f>
        <v>8</v>
      </c>
      <c r="L13" s="101" t="str">
        <f aca="true" t="shared" si="0" ref="L13:L27">IF(OR(K13&lt;39),"-","")</f>
        <v>-</v>
      </c>
      <c r="M13" s="101">
        <f>IF(L13="-",K13,"")</f>
        <v>8</v>
      </c>
      <c r="N13" s="101" t="str">
        <f>IF(L13="-","-","")</f>
        <v>-</v>
      </c>
      <c r="O13" s="214"/>
      <c r="P13" s="214"/>
      <c r="Q13" s="214"/>
    </row>
    <row r="14" spans="1:17" s="6" customFormat="1" ht="27.75" customHeight="1" thickBot="1">
      <c r="A14" s="98">
        <v>2</v>
      </c>
      <c r="B14" s="213" t="str">
        <f>ЖН!B10</f>
        <v>Рисқулова Комила Зохиджон қизи</v>
      </c>
      <c r="C14" s="213"/>
      <c r="D14" s="99">
        <f>ЖН!C10</f>
        <v>0</v>
      </c>
      <c r="E14" s="109">
        <f>ЖН!AF10+ЖН!AG10</f>
        <v>4</v>
      </c>
      <c r="F14" s="109">
        <f>ЖН!AH10+ЖН!AI10</f>
        <v>4</v>
      </c>
      <c r="G14" s="109">
        <f>ЖН!AF10+ЖН!AG10+ЖН!AH10+ЖН!AI10</f>
        <v>8</v>
      </c>
      <c r="H14" s="109">
        <f>ОН!AF11+ОН!AG11</f>
        <v>0</v>
      </c>
      <c r="I14" s="109">
        <f>ОН!AH11+ОН!AI11</f>
        <v>0</v>
      </c>
      <c r="J14" s="109">
        <f>ОН!AF10+ОН!AG10+ОН!AH10+ОН!AI10</f>
        <v>0</v>
      </c>
      <c r="K14" s="109">
        <f aca="true" t="shared" si="1" ref="K14:K27">G14+J14</f>
        <v>8</v>
      </c>
      <c r="L14" s="101" t="str">
        <f t="shared" si="0"/>
        <v>-</v>
      </c>
      <c r="M14" s="101">
        <f aca="true" t="shared" si="2" ref="M14:M27">IF(L14="-",K14,"")</f>
        <v>8</v>
      </c>
      <c r="N14" s="101" t="str">
        <f aca="true" t="shared" si="3" ref="N14:N27">IF(L14="-","-","")</f>
        <v>-</v>
      </c>
      <c r="O14" s="214"/>
      <c r="P14" s="214"/>
      <c r="Q14" s="214"/>
    </row>
    <row r="15" spans="1:17" s="6" customFormat="1" ht="27.75" customHeight="1" thickBot="1">
      <c r="A15" s="98">
        <v>3</v>
      </c>
      <c r="B15" s="213" t="str">
        <f>ЖН!B11</f>
        <v>Ҳимматов Элёр Тотлибой ўғли</v>
      </c>
      <c r="C15" s="213"/>
      <c r="D15" s="99">
        <f>ЖН!C11</f>
        <v>0</v>
      </c>
      <c r="E15" s="109">
        <f>ЖН!AF11+ЖН!AG11</f>
        <v>5</v>
      </c>
      <c r="F15" s="109">
        <f>ЖН!AH11+ЖН!AI11</f>
        <v>5</v>
      </c>
      <c r="G15" s="109">
        <f>ЖН!AF11+ЖН!AG11+ЖН!AH11+ЖН!AI11</f>
        <v>10</v>
      </c>
      <c r="H15" s="109">
        <f>ОН!AF12+ОН!AG12</f>
        <v>0</v>
      </c>
      <c r="I15" s="109">
        <f>ОН!AH12+ОН!AI12</f>
        <v>0</v>
      </c>
      <c r="J15" s="109">
        <f>ОН!AF11+ОН!AG11+ОН!AH11+ОН!AI11</f>
        <v>0</v>
      </c>
      <c r="K15" s="109">
        <f t="shared" si="1"/>
        <v>10</v>
      </c>
      <c r="L15" s="101" t="str">
        <f t="shared" si="0"/>
        <v>-</v>
      </c>
      <c r="M15" s="101">
        <f t="shared" si="2"/>
        <v>10</v>
      </c>
      <c r="N15" s="101" t="str">
        <f t="shared" si="3"/>
        <v>-</v>
      </c>
      <c r="O15" s="214"/>
      <c r="P15" s="214"/>
      <c r="Q15" s="214"/>
    </row>
    <row r="16" spans="1:17" s="6" customFormat="1" ht="27.75" customHeight="1" thickBot="1">
      <c r="A16" s="98">
        <v>4</v>
      </c>
      <c r="B16" s="213" t="str">
        <f>ЖН!B12</f>
        <v>Носиров Саидхон Зафархон ўғли</v>
      </c>
      <c r="C16" s="213"/>
      <c r="D16" s="99">
        <f>ЖН!C12</f>
        <v>0</v>
      </c>
      <c r="E16" s="109">
        <f>ЖН!AF12+ЖН!AG12</f>
        <v>4</v>
      </c>
      <c r="F16" s="109">
        <f>ЖН!AH12+ЖН!AI12</f>
        <v>4</v>
      </c>
      <c r="G16" s="109">
        <f>ЖН!AF12+ЖН!AG12+ЖН!AH12+ЖН!AI12</f>
        <v>8</v>
      </c>
      <c r="H16" s="109">
        <f>ОН!AF13+ОН!AG13</f>
        <v>0</v>
      </c>
      <c r="I16" s="109">
        <f>ОН!AH13+ОН!AI13</f>
        <v>0</v>
      </c>
      <c r="J16" s="109">
        <f>ОН!AF12+ОН!AG12+ОН!AH12+ОН!AI12</f>
        <v>0</v>
      </c>
      <c r="K16" s="109">
        <f t="shared" si="1"/>
        <v>8</v>
      </c>
      <c r="L16" s="101" t="str">
        <f t="shared" si="0"/>
        <v>-</v>
      </c>
      <c r="M16" s="101">
        <f t="shared" si="2"/>
        <v>8</v>
      </c>
      <c r="N16" s="101" t="str">
        <f t="shared" si="3"/>
        <v>-</v>
      </c>
      <c r="O16" s="214"/>
      <c r="P16" s="214"/>
      <c r="Q16" s="214"/>
    </row>
    <row r="17" spans="1:17" s="6" customFormat="1" ht="27.75" customHeight="1" thickBot="1">
      <c r="A17" s="98">
        <v>5</v>
      </c>
      <c r="B17" s="213" t="str">
        <f>ЖН!B13</f>
        <v>Мирзахакимова Лаззат Нурмат қизи</v>
      </c>
      <c r="C17" s="213"/>
      <c r="D17" s="99">
        <f>ЖН!C13</f>
        <v>0</v>
      </c>
      <c r="E17" s="109">
        <f>ЖН!AF13+ЖН!AG13</f>
        <v>9</v>
      </c>
      <c r="F17" s="109">
        <f>ЖН!AH13+ЖН!AI13</f>
        <v>9</v>
      </c>
      <c r="G17" s="109">
        <f>ЖН!AF13+ЖН!AG13+ЖН!AH13+ЖН!AI13</f>
        <v>18</v>
      </c>
      <c r="H17" s="109" t="e">
        <f>ОН!#REF!+ОН!#REF!</f>
        <v>#REF!</v>
      </c>
      <c r="I17" s="109" t="e">
        <f>ОН!#REF!+ОН!#REF!</f>
        <v>#REF!</v>
      </c>
      <c r="J17" s="109">
        <f>ОН!AF13+ОН!AG13+ОН!AH13+ОН!AI13</f>
        <v>0</v>
      </c>
      <c r="K17" s="109">
        <f t="shared" si="1"/>
        <v>18</v>
      </c>
      <c r="L17" s="101" t="str">
        <f t="shared" si="0"/>
        <v>-</v>
      </c>
      <c r="M17" s="101">
        <f t="shared" si="2"/>
        <v>18</v>
      </c>
      <c r="N17" s="101" t="str">
        <f t="shared" si="3"/>
        <v>-</v>
      </c>
      <c r="O17" s="214"/>
      <c r="P17" s="214"/>
      <c r="Q17" s="214"/>
    </row>
    <row r="18" spans="1:17" s="6" customFormat="1" ht="27.75" customHeight="1" thickBot="1">
      <c r="A18" s="98">
        <v>6</v>
      </c>
      <c r="B18" s="213">
        <f>ЖН!B21</f>
        <v>0</v>
      </c>
      <c r="C18" s="213"/>
      <c r="D18" s="99">
        <f>ЖН!C21</f>
        <v>0</v>
      </c>
      <c r="E18" s="109">
        <f>ЖН!AF21+ЖН!AG21</f>
        <v>0</v>
      </c>
      <c r="F18" s="109">
        <f>ЖН!AH21+ЖН!AI21</f>
        <v>0</v>
      </c>
      <c r="G18" s="109">
        <f>ЖН!AF21+ЖН!AG21+ЖН!AH21+ЖН!AI21</f>
        <v>0</v>
      </c>
      <c r="H18" s="109" t="e">
        <f>ОН!#REF!+ОН!#REF!</f>
        <v>#REF!</v>
      </c>
      <c r="I18" s="109" t="e">
        <f>ОН!#REF!+ОН!#REF!</f>
        <v>#REF!</v>
      </c>
      <c r="J18" s="109" t="e">
        <f>ОН!#REF!+ОН!#REF!+ОН!#REF!+ОН!#REF!</f>
        <v>#REF!</v>
      </c>
      <c r="K18" s="109" t="e">
        <f t="shared" si="1"/>
        <v>#REF!</v>
      </c>
      <c r="L18" s="101" t="e">
        <f t="shared" si="0"/>
        <v>#REF!</v>
      </c>
      <c r="M18" s="101" t="e">
        <f t="shared" si="2"/>
        <v>#REF!</v>
      </c>
      <c r="N18" s="101" t="e">
        <f t="shared" si="3"/>
        <v>#REF!</v>
      </c>
      <c r="O18" s="214"/>
      <c r="P18" s="214"/>
      <c r="Q18" s="214"/>
    </row>
    <row r="19" spans="1:17" s="6" customFormat="1" ht="27.75" customHeight="1" thickBot="1">
      <c r="A19" s="98">
        <v>7</v>
      </c>
      <c r="B19" s="213" t="e">
        <f>ЖН!#REF!</f>
        <v>#REF!</v>
      </c>
      <c r="C19" s="213"/>
      <c r="D19" s="99" t="e">
        <f>ЖН!#REF!</f>
        <v>#REF!</v>
      </c>
      <c r="E19" s="109" t="e">
        <f>ЖН!#REF!+ЖН!#REF!</f>
        <v>#REF!</v>
      </c>
      <c r="F19" s="109" t="e">
        <f>ЖН!#REF!+ЖН!#REF!</f>
        <v>#REF!</v>
      </c>
      <c r="G19" s="109" t="e">
        <f>ЖН!#REF!+ЖН!#REF!+ЖН!#REF!+ЖН!#REF!</f>
        <v>#REF!</v>
      </c>
      <c r="H19" s="109" t="e">
        <f>ОН!#REF!+ОН!#REF!</f>
        <v>#REF!</v>
      </c>
      <c r="I19" s="109" t="e">
        <f>ОН!#REF!+ОН!#REF!</f>
        <v>#REF!</v>
      </c>
      <c r="J19" s="109" t="e">
        <f>ОН!#REF!+ОН!#REF!+ОН!#REF!+ОН!#REF!</f>
        <v>#REF!</v>
      </c>
      <c r="K19" s="109" t="e">
        <f t="shared" si="1"/>
        <v>#REF!</v>
      </c>
      <c r="L19" s="101" t="e">
        <f t="shared" si="0"/>
        <v>#REF!</v>
      </c>
      <c r="M19" s="101" t="e">
        <f t="shared" si="2"/>
        <v>#REF!</v>
      </c>
      <c r="N19" s="101" t="e">
        <f t="shared" si="3"/>
        <v>#REF!</v>
      </c>
      <c r="O19" s="214"/>
      <c r="P19" s="214"/>
      <c r="Q19" s="214"/>
    </row>
    <row r="20" spans="1:17" s="6" customFormat="1" ht="27.75" customHeight="1" thickBot="1">
      <c r="A20" s="98">
        <v>8</v>
      </c>
      <c r="B20" s="213" t="e">
        <f>ЖН!#REF!</f>
        <v>#REF!</v>
      </c>
      <c r="C20" s="213"/>
      <c r="D20" s="99" t="e">
        <f>ЖН!#REF!</f>
        <v>#REF!</v>
      </c>
      <c r="E20" s="109" t="e">
        <f>ЖН!#REF!+ЖН!#REF!</f>
        <v>#REF!</v>
      </c>
      <c r="F20" s="109" t="e">
        <f>ЖН!#REF!+ЖН!#REF!</f>
        <v>#REF!</v>
      </c>
      <c r="G20" s="109" t="e">
        <f>ЖН!#REF!+ЖН!#REF!+ЖН!#REF!+ЖН!#REF!</f>
        <v>#REF!</v>
      </c>
      <c r="H20" s="109" t="e">
        <f>ОН!#REF!+ОН!#REF!</f>
        <v>#REF!</v>
      </c>
      <c r="I20" s="109" t="e">
        <f>ОН!#REF!+ОН!#REF!</f>
        <v>#REF!</v>
      </c>
      <c r="J20" s="109" t="e">
        <f>ОН!#REF!+ОН!#REF!+ОН!#REF!+ОН!#REF!</f>
        <v>#REF!</v>
      </c>
      <c r="K20" s="109" t="e">
        <f t="shared" si="1"/>
        <v>#REF!</v>
      </c>
      <c r="L20" s="101" t="e">
        <f t="shared" si="0"/>
        <v>#REF!</v>
      </c>
      <c r="M20" s="101" t="e">
        <f t="shared" si="2"/>
        <v>#REF!</v>
      </c>
      <c r="N20" s="101" t="e">
        <f t="shared" si="3"/>
        <v>#REF!</v>
      </c>
      <c r="O20" s="214"/>
      <c r="P20" s="214"/>
      <c r="Q20" s="214"/>
    </row>
    <row r="21" spans="1:17" s="6" customFormat="1" ht="27.75" customHeight="1" thickBot="1">
      <c r="A21" s="98">
        <v>9</v>
      </c>
      <c r="B21" s="213" t="e">
        <f>ЖН!#REF!</f>
        <v>#REF!</v>
      </c>
      <c r="C21" s="213"/>
      <c r="D21" s="99" t="e">
        <f>ЖН!#REF!</f>
        <v>#REF!</v>
      </c>
      <c r="E21" s="109" t="e">
        <f>ЖН!#REF!+ЖН!#REF!</f>
        <v>#REF!</v>
      </c>
      <c r="F21" s="109" t="e">
        <f>ЖН!#REF!+ЖН!#REF!</f>
        <v>#REF!</v>
      </c>
      <c r="G21" s="109" t="e">
        <f>ЖН!#REF!+ЖН!#REF!+ЖН!#REF!+ЖН!#REF!</f>
        <v>#REF!</v>
      </c>
      <c r="H21" s="109" t="e">
        <f>ОН!#REF!+ОН!#REF!</f>
        <v>#REF!</v>
      </c>
      <c r="I21" s="109" t="e">
        <f>ОН!#REF!+ОН!#REF!</f>
        <v>#REF!</v>
      </c>
      <c r="J21" s="109" t="e">
        <f>ОН!#REF!+ОН!#REF!+ОН!#REF!+ОН!#REF!</f>
        <v>#REF!</v>
      </c>
      <c r="K21" s="109" t="e">
        <f t="shared" si="1"/>
        <v>#REF!</v>
      </c>
      <c r="L21" s="101" t="e">
        <f t="shared" si="0"/>
        <v>#REF!</v>
      </c>
      <c r="M21" s="101" t="e">
        <f t="shared" si="2"/>
        <v>#REF!</v>
      </c>
      <c r="N21" s="101" t="e">
        <f t="shared" si="3"/>
        <v>#REF!</v>
      </c>
      <c r="O21" s="214"/>
      <c r="P21" s="214"/>
      <c r="Q21" s="214"/>
    </row>
    <row r="22" spans="1:17" s="6" customFormat="1" ht="27.75" customHeight="1" thickBot="1">
      <c r="A22" s="98">
        <v>10</v>
      </c>
      <c r="B22" s="213" t="e">
        <f>ЖН!#REF!</f>
        <v>#REF!</v>
      </c>
      <c r="C22" s="213"/>
      <c r="D22" s="99" t="e">
        <f>ЖН!#REF!</f>
        <v>#REF!</v>
      </c>
      <c r="E22" s="109" t="e">
        <f>ЖН!#REF!+ЖН!#REF!</f>
        <v>#REF!</v>
      </c>
      <c r="F22" s="109" t="e">
        <f>ЖН!#REF!+ЖН!#REF!</f>
        <v>#REF!</v>
      </c>
      <c r="G22" s="109" t="e">
        <f>ЖН!#REF!+ЖН!#REF!+ЖН!#REF!+ЖН!#REF!</f>
        <v>#REF!</v>
      </c>
      <c r="H22" s="109" t="e">
        <f>ОН!#REF!+ОН!#REF!</f>
        <v>#REF!</v>
      </c>
      <c r="I22" s="109" t="e">
        <f>ОН!#REF!+ОН!#REF!</f>
        <v>#REF!</v>
      </c>
      <c r="J22" s="109" t="e">
        <f>ОН!#REF!+ОН!#REF!+ОН!#REF!+ОН!#REF!</f>
        <v>#REF!</v>
      </c>
      <c r="K22" s="109" t="e">
        <f t="shared" si="1"/>
        <v>#REF!</v>
      </c>
      <c r="L22" s="101" t="e">
        <f t="shared" si="0"/>
        <v>#REF!</v>
      </c>
      <c r="M22" s="101" t="e">
        <f t="shared" si="2"/>
        <v>#REF!</v>
      </c>
      <c r="N22" s="101" t="e">
        <f t="shared" si="3"/>
        <v>#REF!</v>
      </c>
      <c r="O22" s="214"/>
      <c r="P22" s="214"/>
      <c r="Q22" s="214"/>
    </row>
    <row r="23" spans="1:17" s="6" customFormat="1" ht="27.75" customHeight="1" thickBot="1">
      <c r="A23" s="98">
        <v>11</v>
      </c>
      <c r="B23" s="213" t="e">
        <f>ЖН!#REF!</f>
        <v>#REF!</v>
      </c>
      <c r="C23" s="213"/>
      <c r="D23" s="99" t="e">
        <f>ЖН!#REF!</f>
        <v>#REF!</v>
      </c>
      <c r="E23" s="109" t="e">
        <f>ЖН!#REF!+ЖН!#REF!</f>
        <v>#REF!</v>
      </c>
      <c r="F23" s="109" t="e">
        <f>ЖН!#REF!+ЖН!#REF!</f>
        <v>#REF!</v>
      </c>
      <c r="G23" s="109" t="e">
        <f>ЖН!#REF!+ЖН!#REF!+ЖН!#REF!+ЖН!#REF!</f>
        <v>#REF!</v>
      </c>
      <c r="H23" s="109" t="e">
        <f>ОН!#REF!+ОН!#REF!</f>
        <v>#REF!</v>
      </c>
      <c r="I23" s="109" t="e">
        <f>ОН!#REF!+ОН!#REF!</f>
        <v>#REF!</v>
      </c>
      <c r="J23" s="109" t="e">
        <f>ОН!#REF!+ОН!#REF!+ОН!#REF!+ОН!#REF!</f>
        <v>#REF!</v>
      </c>
      <c r="K23" s="109" t="e">
        <f t="shared" si="1"/>
        <v>#REF!</v>
      </c>
      <c r="L23" s="101" t="e">
        <f t="shared" si="0"/>
        <v>#REF!</v>
      </c>
      <c r="M23" s="101" t="e">
        <f t="shared" si="2"/>
        <v>#REF!</v>
      </c>
      <c r="N23" s="101" t="e">
        <f t="shared" si="3"/>
        <v>#REF!</v>
      </c>
      <c r="O23" s="214"/>
      <c r="P23" s="214"/>
      <c r="Q23" s="214"/>
    </row>
    <row r="24" spans="1:17" s="6" customFormat="1" ht="27.75" customHeight="1" thickBot="1">
      <c r="A24" s="98">
        <v>12</v>
      </c>
      <c r="B24" s="213" t="e">
        <f>ЖН!#REF!</f>
        <v>#REF!</v>
      </c>
      <c r="C24" s="213"/>
      <c r="D24" s="99" t="e">
        <f>ЖН!#REF!</f>
        <v>#REF!</v>
      </c>
      <c r="E24" s="109" t="e">
        <f>ЖН!#REF!+ЖН!#REF!</f>
        <v>#REF!</v>
      </c>
      <c r="F24" s="109" t="e">
        <f>ЖН!#REF!+ЖН!#REF!</f>
        <v>#REF!</v>
      </c>
      <c r="G24" s="109" t="e">
        <f>ЖН!#REF!+ЖН!#REF!+ЖН!#REF!+ЖН!#REF!</f>
        <v>#REF!</v>
      </c>
      <c r="H24" s="109" t="e">
        <f>ОН!#REF!+ОН!#REF!</f>
        <v>#REF!</v>
      </c>
      <c r="I24" s="109" t="e">
        <f>ОН!#REF!+ОН!#REF!</f>
        <v>#REF!</v>
      </c>
      <c r="J24" s="109" t="e">
        <f>ОН!#REF!+ОН!#REF!+ОН!#REF!+ОН!#REF!</f>
        <v>#REF!</v>
      </c>
      <c r="K24" s="109" t="e">
        <f t="shared" si="1"/>
        <v>#REF!</v>
      </c>
      <c r="L24" s="101" t="e">
        <f t="shared" si="0"/>
        <v>#REF!</v>
      </c>
      <c r="M24" s="101" t="e">
        <f t="shared" si="2"/>
        <v>#REF!</v>
      </c>
      <c r="N24" s="101" t="e">
        <f t="shared" si="3"/>
        <v>#REF!</v>
      </c>
      <c r="O24" s="214"/>
      <c r="P24" s="214"/>
      <c r="Q24" s="214"/>
    </row>
    <row r="25" spans="1:17" s="6" customFormat="1" ht="27.75" customHeight="1" thickBot="1">
      <c r="A25" s="98">
        <v>13</v>
      </c>
      <c r="B25" s="213" t="e">
        <f>ЖН!#REF!</f>
        <v>#REF!</v>
      </c>
      <c r="C25" s="213"/>
      <c r="D25" s="99" t="e">
        <f>ЖН!#REF!</f>
        <v>#REF!</v>
      </c>
      <c r="E25" s="109" t="e">
        <f>ЖН!#REF!+ЖН!#REF!</f>
        <v>#REF!</v>
      </c>
      <c r="F25" s="109" t="e">
        <f>ЖН!#REF!+ЖН!#REF!</f>
        <v>#REF!</v>
      </c>
      <c r="G25" s="109" t="e">
        <f>ЖН!#REF!+ЖН!#REF!+ЖН!#REF!+ЖН!#REF!</f>
        <v>#REF!</v>
      </c>
      <c r="H25" s="109" t="e">
        <f>ОН!#REF!+ОН!#REF!</f>
        <v>#REF!</v>
      </c>
      <c r="I25" s="109" t="e">
        <f>ОН!#REF!+ОН!#REF!</f>
        <v>#REF!</v>
      </c>
      <c r="J25" s="109" t="e">
        <f>ОН!#REF!+ОН!#REF!+ОН!#REF!+ОН!#REF!</f>
        <v>#REF!</v>
      </c>
      <c r="K25" s="109" t="e">
        <f t="shared" si="1"/>
        <v>#REF!</v>
      </c>
      <c r="L25" s="101" t="e">
        <f t="shared" si="0"/>
        <v>#REF!</v>
      </c>
      <c r="M25" s="101" t="e">
        <f t="shared" si="2"/>
        <v>#REF!</v>
      </c>
      <c r="N25" s="101" t="e">
        <f t="shared" si="3"/>
        <v>#REF!</v>
      </c>
      <c r="O25" s="214"/>
      <c r="P25" s="214"/>
      <c r="Q25" s="214"/>
    </row>
    <row r="26" spans="1:17" s="6" customFormat="1" ht="27.75" customHeight="1" thickBot="1">
      <c r="A26" s="98">
        <v>14</v>
      </c>
      <c r="B26" s="213" t="e">
        <f>ЖН!#REF!</f>
        <v>#REF!</v>
      </c>
      <c r="C26" s="213"/>
      <c r="D26" s="99" t="e">
        <f>ЖН!#REF!</f>
        <v>#REF!</v>
      </c>
      <c r="E26" s="109" t="e">
        <f>ЖН!#REF!+ЖН!#REF!</f>
        <v>#REF!</v>
      </c>
      <c r="F26" s="109" t="e">
        <f>ЖН!#REF!+ЖН!#REF!</f>
        <v>#REF!</v>
      </c>
      <c r="G26" s="109" t="e">
        <f>ЖН!#REF!+ЖН!#REF!+ЖН!#REF!+ЖН!#REF!</f>
        <v>#REF!</v>
      </c>
      <c r="H26" s="109" t="e">
        <f>ОН!#REF!+ОН!#REF!</f>
        <v>#REF!</v>
      </c>
      <c r="I26" s="109" t="e">
        <f>ОН!#REF!+ОН!#REF!</f>
        <v>#REF!</v>
      </c>
      <c r="J26" s="109" t="e">
        <f>ОН!#REF!+ОН!#REF!+ОН!#REF!+ОН!#REF!</f>
        <v>#REF!</v>
      </c>
      <c r="K26" s="109" t="e">
        <f t="shared" si="1"/>
        <v>#REF!</v>
      </c>
      <c r="L26" s="101" t="e">
        <f t="shared" si="0"/>
        <v>#REF!</v>
      </c>
      <c r="M26" s="101" t="e">
        <f t="shared" si="2"/>
        <v>#REF!</v>
      </c>
      <c r="N26" s="101" t="e">
        <f t="shared" si="3"/>
        <v>#REF!</v>
      </c>
      <c r="O26" s="214"/>
      <c r="P26" s="214"/>
      <c r="Q26" s="214"/>
    </row>
    <row r="27" spans="1:17" s="6" customFormat="1" ht="27.75" customHeight="1" thickBot="1">
      <c r="A27" s="98">
        <v>15</v>
      </c>
      <c r="B27" s="213" t="e">
        <f>ЖН!#REF!</f>
        <v>#REF!</v>
      </c>
      <c r="C27" s="213"/>
      <c r="D27" s="99" t="e">
        <f>ЖН!#REF!</f>
        <v>#REF!</v>
      </c>
      <c r="E27" s="109" t="e">
        <f>ЖН!#REF!+ЖН!#REF!</f>
        <v>#REF!</v>
      </c>
      <c r="F27" s="109" t="e">
        <f>ЖН!#REF!+ЖН!#REF!</f>
        <v>#REF!</v>
      </c>
      <c r="G27" s="109" t="e">
        <f>ЖН!#REF!+ЖН!#REF!+ЖН!#REF!+ЖН!#REF!</f>
        <v>#REF!</v>
      </c>
      <c r="H27" s="109">
        <f>ОН!AF21+ОН!AG21</f>
        <v>0</v>
      </c>
      <c r="I27" s="109">
        <f>ОН!AH21+ОН!AI21</f>
        <v>0</v>
      </c>
      <c r="J27" s="109" t="e">
        <f>ОН!#REF!+ОН!#REF!+ОН!#REF!+ОН!#REF!</f>
        <v>#REF!</v>
      </c>
      <c r="K27" s="109" t="e">
        <f t="shared" si="1"/>
        <v>#REF!</v>
      </c>
      <c r="L27" s="101" t="e">
        <f t="shared" si="0"/>
        <v>#REF!</v>
      </c>
      <c r="M27" s="101" t="e">
        <f t="shared" si="2"/>
        <v>#REF!</v>
      </c>
      <c r="N27" s="101" t="e">
        <f t="shared" si="3"/>
        <v>#REF!</v>
      </c>
      <c r="O27" s="214"/>
      <c r="P27" s="214"/>
      <c r="Q27" s="214"/>
    </row>
    <row r="28" spans="1:17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208"/>
      <c r="P28" s="208"/>
      <c r="Q28" s="208"/>
    </row>
    <row r="29" spans="1:3" ht="39.75" customHeight="1">
      <c r="A29" s="209"/>
      <c r="B29" s="209"/>
      <c r="C29" s="209"/>
    </row>
    <row r="30" spans="1:17" ht="18">
      <c r="A30" s="22"/>
      <c r="B30" s="22"/>
      <c r="C30" s="23" t="s">
        <v>15</v>
      </c>
      <c r="D30" s="55">
        <f>M!G21</f>
        <v>15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  <c r="P30" s="19"/>
      <c r="Q30" s="19"/>
    </row>
    <row r="31" spans="1:17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  <c r="P31" s="19"/>
      <c r="Q31" s="19"/>
    </row>
    <row r="32" spans="1:17" ht="53.25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  <c r="P32" s="19"/>
      <c r="Q32" s="19"/>
    </row>
    <row r="33" spans="1:17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8">
      <c r="A34" s="82" t="s">
        <v>78</v>
      </c>
      <c r="B34" s="26"/>
      <c r="C34" s="63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M!G15</f>
        <v>М.Саидова</v>
      </c>
      <c r="P34" s="79"/>
      <c r="Q34" s="79"/>
    </row>
    <row r="35" spans="1:17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12" t="s">
        <v>20</v>
      </c>
      <c r="P35" s="212"/>
      <c r="Q35" s="212"/>
    </row>
  </sheetData>
  <sheetProtection/>
  <mergeCells count="67">
    <mergeCell ref="A33:C33"/>
    <mergeCell ref="D34:G34"/>
    <mergeCell ref="M34:N34"/>
    <mergeCell ref="A35:B35"/>
    <mergeCell ref="D35:G35"/>
    <mergeCell ref="M35:N35"/>
    <mergeCell ref="A6:Q6"/>
    <mergeCell ref="A2:Q2"/>
    <mergeCell ref="A3:Q3"/>
    <mergeCell ref="A4:I4"/>
    <mergeCell ref="A5:H5"/>
    <mergeCell ref="E7:F7"/>
    <mergeCell ref="H7:I7"/>
    <mergeCell ref="A8:B8"/>
    <mergeCell ref="C8:E8"/>
    <mergeCell ref="F8:H8"/>
    <mergeCell ref="I8:K8"/>
    <mergeCell ref="O8:Q8"/>
    <mergeCell ref="A11:A12"/>
    <mergeCell ref="B11:C12"/>
    <mergeCell ref="D11:D12"/>
    <mergeCell ref="E11:K11"/>
    <mergeCell ref="L11:L12"/>
    <mergeCell ref="B13:C13"/>
    <mergeCell ref="O13:Q13"/>
    <mergeCell ref="B14:C14"/>
    <mergeCell ref="O14:Q14"/>
    <mergeCell ref="C9:F9"/>
    <mergeCell ref="P9:Q9"/>
    <mergeCell ref="N11:N12"/>
    <mergeCell ref="O11:Q12"/>
    <mergeCell ref="H9:K9"/>
    <mergeCell ref="M9:O9"/>
    <mergeCell ref="O17:Q17"/>
    <mergeCell ref="B18:C18"/>
    <mergeCell ref="O18:Q18"/>
    <mergeCell ref="B15:C15"/>
    <mergeCell ref="O15:Q15"/>
    <mergeCell ref="B16:C16"/>
    <mergeCell ref="O16:Q16"/>
    <mergeCell ref="M11:M12"/>
    <mergeCell ref="B21:C21"/>
    <mergeCell ref="O21:Q21"/>
    <mergeCell ref="B22:C22"/>
    <mergeCell ref="O22:Q22"/>
    <mergeCell ref="B19:C19"/>
    <mergeCell ref="O19:Q19"/>
    <mergeCell ref="B20:C20"/>
    <mergeCell ref="O20:Q20"/>
    <mergeCell ref="B17:C17"/>
    <mergeCell ref="O25:Q25"/>
    <mergeCell ref="B26:C26"/>
    <mergeCell ref="O26:Q26"/>
    <mergeCell ref="B23:C23"/>
    <mergeCell ref="O23:Q23"/>
    <mergeCell ref="B24:C24"/>
    <mergeCell ref="O24:Q24"/>
    <mergeCell ref="O1:Q1"/>
    <mergeCell ref="B27:C27"/>
    <mergeCell ref="O27:Q27"/>
    <mergeCell ref="O35:Q35"/>
    <mergeCell ref="A28:C28"/>
    <mergeCell ref="O28:Q28"/>
    <mergeCell ref="A29:C29"/>
    <mergeCell ref="D32:G32"/>
    <mergeCell ref="K32:L32"/>
    <mergeCell ref="B25:C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4">
      <selection activeCell="D26" sqref="D26:D27"/>
    </sheetView>
  </sheetViews>
  <sheetFormatPr defaultColWidth="9.140625" defaultRowHeight="12.75"/>
  <cols>
    <col min="1" max="2" width="4.57421875" style="5" customWidth="1"/>
    <col min="3" max="3" width="36.421875" style="5" customWidth="1"/>
    <col min="4" max="4" width="14.00390625" style="5" customWidth="1"/>
    <col min="5" max="6" width="4.7109375" style="5" hidden="1" customWidth="1"/>
    <col min="7" max="7" width="12.57421875" style="5" customWidth="1"/>
    <col min="8" max="8" width="4.7109375" style="5" hidden="1" customWidth="1"/>
    <col min="9" max="9" width="4.28125" style="5" hidden="1" customWidth="1"/>
    <col min="10" max="10" width="10.140625" style="5" customWidth="1"/>
    <col min="11" max="11" width="11.421875" style="5" customWidth="1"/>
    <col min="12" max="12" width="10.00390625" style="5" customWidth="1"/>
    <col min="13" max="13" width="11.28125" style="5" customWidth="1"/>
    <col min="14" max="14" width="9.28125" style="5" customWidth="1"/>
    <col min="15" max="15" width="6.00390625" style="5" customWidth="1"/>
    <col min="16" max="16" width="9.140625" style="5" customWidth="1"/>
    <col min="17" max="17" width="2.2812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15.75" customHeight="1">
      <c r="A8" s="230" t="s">
        <v>40</v>
      </c>
      <c r="B8" s="230"/>
      <c r="C8" s="236">
        <f>ЖН!AR5</f>
        <v>0</v>
      </c>
      <c r="D8" s="236"/>
      <c r="E8" s="236"/>
      <c r="F8" s="237" t="s">
        <v>25</v>
      </c>
      <c r="G8" s="237"/>
      <c r="H8" s="237"/>
      <c r="I8" s="239">
        <f>ЖН!AR6</f>
        <v>0</v>
      </c>
      <c r="J8" s="239"/>
      <c r="K8" s="239"/>
      <c r="L8" s="237" t="s">
        <v>71</v>
      </c>
      <c r="M8" s="237"/>
      <c r="N8" s="237"/>
      <c r="O8" s="238">
        <f>ЖН!AR7</f>
        <v>0</v>
      </c>
      <c r="P8" s="238"/>
      <c r="Q8" s="238"/>
    </row>
    <row r="9" spans="1:17" ht="18.75" customHeight="1">
      <c r="A9" s="21" t="s">
        <v>26</v>
      </c>
      <c r="B9" s="21"/>
      <c r="C9" s="235" t="s">
        <v>27</v>
      </c>
      <c r="D9" s="235"/>
      <c r="E9" s="235"/>
      <c r="F9" s="235"/>
      <c r="G9" s="33">
        <f>M!C16</f>
        <v>162</v>
      </c>
      <c r="H9" s="235" t="s">
        <v>47</v>
      </c>
      <c r="I9" s="235"/>
      <c r="J9" s="235"/>
      <c r="K9" s="235"/>
      <c r="L9" s="33">
        <f>M!E16</f>
        <v>13</v>
      </c>
      <c r="M9" s="221" t="str">
        <f>M!F16</f>
        <v>Февраль. 2017 й.</v>
      </c>
      <c r="N9" s="221"/>
      <c r="O9" s="221"/>
      <c r="P9" s="231"/>
      <c r="Q9" s="231"/>
    </row>
    <row r="10" spans="1:17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40" t="s">
        <v>10</v>
      </c>
      <c r="M11" s="222" t="s">
        <v>11</v>
      </c>
      <c r="N11" s="222" t="s">
        <v>12</v>
      </c>
      <c r="O11" s="223" t="s">
        <v>13</v>
      </c>
      <c r="P11" s="223"/>
      <c r="Q11" s="223"/>
    </row>
    <row r="12" spans="1:17" ht="71.25" customHeight="1" thickBot="1">
      <c r="A12" s="224"/>
      <c r="B12" s="223"/>
      <c r="C12" s="223"/>
      <c r="D12" s="225"/>
      <c r="E12" s="97" t="s">
        <v>2</v>
      </c>
      <c r="F12" s="97" t="s">
        <v>3</v>
      </c>
      <c r="G12" s="97" t="s">
        <v>67</v>
      </c>
      <c r="H12" s="97" t="s">
        <v>35</v>
      </c>
      <c r="I12" s="97" t="s">
        <v>77</v>
      </c>
      <c r="J12" s="97" t="s">
        <v>60</v>
      </c>
      <c r="K12" s="97" t="s">
        <v>63</v>
      </c>
      <c r="L12" s="240"/>
      <c r="M12" s="222"/>
      <c r="N12" s="222"/>
      <c r="O12" s="223"/>
      <c r="P12" s="223"/>
      <c r="Q12" s="223"/>
    </row>
    <row r="13" spans="1:17" s="6" customFormat="1" ht="27.75" customHeight="1" thickBot="1">
      <c r="A13" s="100">
        <v>1</v>
      </c>
      <c r="B13" s="233" t="str">
        <f>ЖН!B9</f>
        <v>Олимжонова Нигина Содиқжон қизи</v>
      </c>
      <c r="C13" s="233"/>
      <c r="D13" s="99">
        <f>ЖН!C9</f>
        <v>0</v>
      </c>
      <c r="E13" s="99">
        <f>ЖН!AR9+ЖН!AS9</f>
        <v>0</v>
      </c>
      <c r="F13" s="99">
        <f>ЖН!AT9+ЖН!AU9</f>
        <v>0</v>
      </c>
      <c r="G13" s="109">
        <f>ЖН!AR9+ЖН!AS9+ЖН!AT9+ЖН!AU9</f>
        <v>0</v>
      </c>
      <c r="H13" s="109">
        <f>ОН!AR10+ОН!AS10</f>
        <v>0</v>
      </c>
      <c r="I13" s="109">
        <f>ОН!AT10+ОН!AU10</f>
        <v>0</v>
      </c>
      <c r="J13" s="109">
        <f>ОН!AR9+ОН!AS9+ОН!AT9+ОН!AU9</f>
        <v>0</v>
      </c>
      <c r="K13" s="109">
        <f>G13+J13</f>
        <v>0</v>
      </c>
      <c r="L13" s="101" t="str">
        <f>IF(OR(K13&lt;39),"-","")</f>
        <v>-</v>
      </c>
      <c r="M13" s="110">
        <f>IF(L13="-",K13,"")</f>
        <v>0</v>
      </c>
      <c r="N13" s="110" t="str">
        <f>IF(L13="-","-","")</f>
        <v>-</v>
      </c>
      <c r="O13" s="214"/>
      <c r="P13" s="214"/>
      <c r="Q13" s="214"/>
    </row>
    <row r="14" spans="1:17" s="6" customFormat="1" ht="27.75" customHeight="1" thickBot="1">
      <c r="A14" s="100">
        <v>2</v>
      </c>
      <c r="B14" s="233" t="str">
        <f>ЖН!B10</f>
        <v>Рисқулова Комила Зохиджон қизи</v>
      </c>
      <c r="C14" s="233"/>
      <c r="D14" s="99">
        <f>ЖН!C10</f>
        <v>0</v>
      </c>
      <c r="E14" s="99">
        <f>ЖН!AR10+ЖН!AS10</f>
        <v>0</v>
      </c>
      <c r="F14" s="99">
        <f>ЖН!AT10+ЖН!AU10</f>
        <v>0</v>
      </c>
      <c r="G14" s="109">
        <f>ЖН!AR10+ЖН!AS10+ЖН!AT10+ЖН!AU10</f>
        <v>0</v>
      </c>
      <c r="H14" s="109">
        <f>ОН!AR11+ОН!AS11</f>
        <v>0</v>
      </c>
      <c r="I14" s="109">
        <f>ОН!AT11+ОН!AU11</f>
        <v>0</v>
      </c>
      <c r="J14" s="109">
        <f>ОН!AR10+ОН!AS10+ОН!AT10+ОН!AU10</f>
        <v>0</v>
      </c>
      <c r="K14" s="109">
        <f aca="true" t="shared" si="0" ref="K14:K27">G14+J14</f>
        <v>0</v>
      </c>
      <c r="L14" s="101" t="str">
        <f aca="true" t="shared" si="1" ref="L14:L27">IF(OR(K14&lt;39),"-","")</f>
        <v>-</v>
      </c>
      <c r="M14" s="110">
        <f aca="true" t="shared" si="2" ref="M14:M27">IF(L14="-",K14,"")</f>
        <v>0</v>
      </c>
      <c r="N14" s="110" t="str">
        <f aca="true" t="shared" si="3" ref="N14:N27">IF(L14="-","-","")</f>
        <v>-</v>
      </c>
      <c r="O14" s="214"/>
      <c r="P14" s="214"/>
      <c r="Q14" s="214"/>
    </row>
    <row r="15" spans="1:17" s="6" customFormat="1" ht="27.75" customHeight="1" thickBot="1">
      <c r="A15" s="100">
        <v>3</v>
      </c>
      <c r="B15" s="233" t="str">
        <f>ЖН!B11</f>
        <v>Ҳимматов Элёр Тотлибой ўғли</v>
      </c>
      <c r="C15" s="233"/>
      <c r="D15" s="99">
        <f>ЖН!C11</f>
        <v>0</v>
      </c>
      <c r="E15" s="99">
        <f>ЖН!AR11+ЖН!AS11</f>
        <v>0</v>
      </c>
      <c r="F15" s="99">
        <f>ЖН!AT11+ЖН!AU11</f>
        <v>0</v>
      </c>
      <c r="G15" s="109">
        <f>ЖН!AR11+ЖН!AS11+ЖН!AT11+ЖН!AU11</f>
        <v>0</v>
      </c>
      <c r="H15" s="109">
        <f>ОН!AR12+ОН!AS12</f>
        <v>0</v>
      </c>
      <c r="I15" s="109">
        <f>ОН!AT12+ОН!AU12</f>
        <v>0</v>
      </c>
      <c r="J15" s="109">
        <f>ОН!AR11+ОН!AS11+ОН!AT11+ОН!AU11</f>
        <v>0</v>
      </c>
      <c r="K15" s="109">
        <f t="shared" si="0"/>
        <v>0</v>
      </c>
      <c r="L15" s="101" t="str">
        <f t="shared" si="1"/>
        <v>-</v>
      </c>
      <c r="M15" s="110">
        <f t="shared" si="2"/>
        <v>0</v>
      </c>
      <c r="N15" s="110" t="str">
        <f t="shared" si="3"/>
        <v>-</v>
      </c>
      <c r="O15" s="214"/>
      <c r="P15" s="214"/>
      <c r="Q15" s="214"/>
    </row>
    <row r="16" spans="1:17" s="6" customFormat="1" ht="27.75" customHeight="1" thickBot="1">
      <c r="A16" s="100">
        <v>4</v>
      </c>
      <c r="B16" s="233" t="str">
        <f>ЖН!B12</f>
        <v>Носиров Саидхон Зафархон ўғли</v>
      </c>
      <c r="C16" s="233"/>
      <c r="D16" s="99">
        <f>ЖН!C12</f>
        <v>0</v>
      </c>
      <c r="E16" s="99">
        <f>ЖН!AR12+ЖН!AS12</f>
        <v>0</v>
      </c>
      <c r="F16" s="99">
        <f>ЖН!AT12+ЖН!AU12</f>
        <v>0</v>
      </c>
      <c r="G16" s="109">
        <f>ЖН!AR12+ЖН!AS12+ЖН!AT12+ЖН!AU12</f>
        <v>0</v>
      </c>
      <c r="H16" s="109">
        <f>ОН!AR13+ОН!AS13</f>
        <v>0</v>
      </c>
      <c r="I16" s="109">
        <f>ОН!AT13+ОН!AU13</f>
        <v>0</v>
      </c>
      <c r="J16" s="109">
        <f>ОН!AR12+ОН!AS12+ОН!AT12+ОН!AU12</f>
        <v>0</v>
      </c>
      <c r="K16" s="109">
        <f t="shared" si="0"/>
        <v>0</v>
      </c>
      <c r="L16" s="101" t="str">
        <f t="shared" si="1"/>
        <v>-</v>
      </c>
      <c r="M16" s="110">
        <f t="shared" si="2"/>
        <v>0</v>
      </c>
      <c r="N16" s="110" t="str">
        <f t="shared" si="3"/>
        <v>-</v>
      </c>
      <c r="O16" s="214"/>
      <c r="P16" s="214"/>
      <c r="Q16" s="214"/>
    </row>
    <row r="17" spans="1:17" s="6" customFormat="1" ht="27.75" customHeight="1" thickBot="1">
      <c r="A17" s="100">
        <v>5</v>
      </c>
      <c r="B17" s="233" t="str">
        <f>ЖН!B13</f>
        <v>Мирзахакимова Лаззат Нурмат қизи</v>
      </c>
      <c r="C17" s="233"/>
      <c r="D17" s="99">
        <f>ЖН!C13</f>
        <v>0</v>
      </c>
      <c r="E17" s="99">
        <f>ЖН!AR13+ЖН!AS13</f>
        <v>0</v>
      </c>
      <c r="F17" s="99">
        <f>ЖН!AT13+ЖН!AU13</f>
        <v>0</v>
      </c>
      <c r="G17" s="109">
        <f>ЖН!AR13+ЖН!AS13+ЖН!AT13+ЖН!AU13</f>
        <v>0</v>
      </c>
      <c r="H17" s="109" t="e">
        <f>ОН!#REF!+ОН!#REF!</f>
        <v>#REF!</v>
      </c>
      <c r="I17" s="109" t="e">
        <f>ОН!#REF!+ОН!#REF!</f>
        <v>#REF!</v>
      </c>
      <c r="J17" s="109">
        <f>ОН!AR13+ОН!AS13+ОН!AT13+ОН!AU13</f>
        <v>0</v>
      </c>
      <c r="K17" s="109">
        <f t="shared" si="0"/>
        <v>0</v>
      </c>
      <c r="L17" s="101" t="str">
        <f t="shared" si="1"/>
        <v>-</v>
      </c>
      <c r="M17" s="110">
        <f t="shared" si="2"/>
        <v>0</v>
      </c>
      <c r="N17" s="110" t="str">
        <f t="shared" si="3"/>
        <v>-</v>
      </c>
      <c r="O17" s="214"/>
      <c r="P17" s="214"/>
      <c r="Q17" s="214"/>
    </row>
    <row r="18" spans="1:17" s="6" customFormat="1" ht="27.75" customHeight="1" thickBot="1">
      <c r="A18" s="100">
        <v>6</v>
      </c>
      <c r="B18" s="233">
        <f>ЖН!B21</f>
        <v>0</v>
      </c>
      <c r="C18" s="233"/>
      <c r="D18" s="99">
        <f>ЖН!C21</f>
        <v>0</v>
      </c>
      <c r="E18" s="99">
        <f>ЖН!AR21+ЖН!AS21</f>
        <v>0</v>
      </c>
      <c r="F18" s="99">
        <f>ЖН!AT21+ЖН!AU21</f>
        <v>0</v>
      </c>
      <c r="G18" s="109">
        <f>ЖН!AR21+ЖН!AS21+ЖН!AT21+ЖН!AU21</f>
        <v>0</v>
      </c>
      <c r="H18" s="109" t="e">
        <f>ОН!#REF!+ОН!#REF!</f>
        <v>#REF!</v>
      </c>
      <c r="I18" s="109" t="e">
        <f>ОН!#REF!+ОН!#REF!</f>
        <v>#REF!</v>
      </c>
      <c r="J18" s="109" t="e">
        <f>ОН!#REF!+ОН!#REF!+ОН!#REF!+ОН!#REF!</f>
        <v>#REF!</v>
      </c>
      <c r="K18" s="109" t="e">
        <f t="shared" si="0"/>
        <v>#REF!</v>
      </c>
      <c r="L18" s="101" t="e">
        <f t="shared" si="1"/>
        <v>#REF!</v>
      </c>
      <c r="M18" s="110" t="e">
        <f t="shared" si="2"/>
        <v>#REF!</v>
      </c>
      <c r="N18" s="110" t="e">
        <f t="shared" si="3"/>
        <v>#REF!</v>
      </c>
      <c r="O18" s="214"/>
      <c r="P18" s="214"/>
      <c r="Q18" s="214"/>
    </row>
    <row r="19" spans="1:17" s="6" customFormat="1" ht="27.75" customHeight="1" thickBot="1">
      <c r="A19" s="100">
        <v>7</v>
      </c>
      <c r="B19" s="233" t="e">
        <f>ЖН!#REF!</f>
        <v>#REF!</v>
      </c>
      <c r="C19" s="233"/>
      <c r="D19" s="99" t="e">
        <f>ЖН!#REF!</f>
        <v>#REF!</v>
      </c>
      <c r="E19" s="99" t="e">
        <f>ЖН!#REF!+ЖН!#REF!</f>
        <v>#REF!</v>
      </c>
      <c r="F19" s="99" t="e">
        <f>ЖН!#REF!+ЖН!#REF!</f>
        <v>#REF!</v>
      </c>
      <c r="G19" s="109" t="e">
        <f>ЖН!#REF!+ЖН!#REF!+ЖН!#REF!+ЖН!#REF!</f>
        <v>#REF!</v>
      </c>
      <c r="H19" s="109" t="e">
        <f>ОН!#REF!+ОН!#REF!</f>
        <v>#REF!</v>
      </c>
      <c r="I19" s="109" t="e">
        <f>ОН!#REF!+ОН!#REF!</f>
        <v>#REF!</v>
      </c>
      <c r="J19" s="109" t="e">
        <f>ОН!#REF!+ОН!#REF!+ОН!#REF!+ОН!#REF!</f>
        <v>#REF!</v>
      </c>
      <c r="K19" s="109" t="e">
        <f t="shared" si="0"/>
        <v>#REF!</v>
      </c>
      <c r="L19" s="101" t="e">
        <f t="shared" si="1"/>
        <v>#REF!</v>
      </c>
      <c r="M19" s="110" t="e">
        <f t="shared" si="2"/>
        <v>#REF!</v>
      </c>
      <c r="N19" s="110" t="e">
        <f t="shared" si="3"/>
        <v>#REF!</v>
      </c>
      <c r="O19" s="214"/>
      <c r="P19" s="214"/>
      <c r="Q19" s="214"/>
    </row>
    <row r="20" spans="1:17" s="6" customFormat="1" ht="27.75" customHeight="1" thickBot="1">
      <c r="A20" s="100">
        <v>8</v>
      </c>
      <c r="B20" s="233" t="e">
        <f>ЖН!#REF!</f>
        <v>#REF!</v>
      </c>
      <c r="C20" s="233"/>
      <c r="D20" s="99" t="e">
        <f>ЖН!#REF!</f>
        <v>#REF!</v>
      </c>
      <c r="E20" s="99" t="e">
        <f>ЖН!#REF!+ЖН!#REF!</f>
        <v>#REF!</v>
      </c>
      <c r="F20" s="99" t="e">
        <f>ЖН!#REF!+ЖН!#REF!</f>
        <v>#REF!</v>
      </c>
      <c r="G20" s="109" t="e">
        <f>ЖН!#REF!+ЖН!#REF!+ЖН!#REF!+ЖН!#REF!</f>
        <v>#REF!</v>
      </c>
      <c r="H20" s="109" t="e">
        <f>ОН!#REF!+ОН!#REF!</f>
        <v>#REF!</v>
      </c>
      <c r="I20" s="109" t="e">
        <f>ОН!#REF!+ОН!#REF!</f>
        <v>#REF!</v>
      </c>
      <c r="J20" s="109" t="e">
        <f>ОН!#REF!+ОН!#REF!+ОН!#REF!+ОН!#REF!</f>
        <v>#REF!</v>
      </c>
      <c r="K20" s="109" t="e">
        <f t="shared" si="0"/>
        <v>#REF!</v>
      </c>
      <c r="L20" s="101" t="e">
        <f t="shared" si="1"/>
        <v>#REF!</v>
      </c>
      <c r="M20" s="110" t="e">
        <f t="shared" si="2"/>
        <v>#REF!</v>
      </c>
      <c r="N20" s="110" t="e">
        <f t="shared" si="3"/>
        <v>#REF!</v>
      </c>
      <c r="O20" s="214"/>
      <c r="P20" s="214"/>
      <c r="Q20" s="214"/>
    </row>
    <row r="21" spans="1:17" s="6" customFormat="1" ht="27.75" customHeight="1" thickBot="1">
      <c r="A21" s="100">
        <v>9</v>
      </c>
      <c r="B21" s="233" t="e">
        <f>ЖН!#REF!</f>
        <v>#REF!</v>
      </c>
      <c r="C21" s="233"/>
      <c r="D21" s="99" t="e">
        <f>ЖН!#REF!</f>
        <v>#REF!</v>
      </c>
      <c r="E21" s="99" t="e">
        <f>ЖН!#REF!+ЖН!#REF!</f>
        <v>#REF!</v>
      </c>
      <c r="F21" s="99" t="e">
        <f>ЖН!#REF!+ЖН!#REF!</f>
        <v>#REF!</v>
      </c>
      <c r="G21" s="109" t="e">
        <f>ЖН!#REF!+ЖН!#REF!+ЖН!#REF!+ЖН!#REF!</f>
        <v>#REF!</v>
      </c>
      <c r="H21" s="109" t="e">
        <f>ОН!#REF!+ОН!#REF!</f>
        <v>#REF!</v>
      </c>
      <c r="I21" s="109" t="e">
        <f>ОН!#REF!+ОН!#REF!</f>
        <v>#REF!</v>
      </c>
      <c r="J21" s="109" t="e">
        <f>ОН!#REF!+ОН!#REF!+ОН!#REF!+ОН!#REF!</f>
        <v>#REF!</v>
      </c>
      <c r="K21" s="109" t="e">
        <f t="shared" si="0"/>
        <v>#REF!</v>
      </c>
      <c r="L21" s="101" t="e">
        <f t="shared" si="1"/>
        <v>#REF!</v>
      </c>
      <c r="M21" s="110" t="e">
        <f t="shared" si="2"/>
        <v>#REF!</v>
      </c>
      <c r="N21" s="110" t="e">
        <f t="shared" si="3"/>
        <v>#REF!</v>
      </c>
      <c r="O21" s="214"/>
      <c r="P21" s="214"/>
      <c r="Q21" s="214"/>
    </row>
    <row r="22" spans="1:17" s="6" customFormat="1" ht="27.75" customHeight="1" thickBot="1">
      <c r="A22" s="100">
        <v>10</v>
      </c>
      <c r="B22" s="233" t="e">
        <f>ЖН!#REF!</f>
        <v>#REF!</v>
      </c>
      <c r="C22" s="233"/>
      <c r="D22" s="99" t="e">
        <f>ЖН!#REF!</f>
        <v>#REF!</v>
      </c>
      <c r="E22" s="99" t="e">
        <f>ЖН!#REF!+ЖН!#REF!</f>
        <v>#REF!</v>
      </c>
      <c r="F22" s="99" t="e">
        <f>ЖН!#REF!+ЖН!#REF!</f>
        <v>#REF!</v>
      </c>
      <c r="G22" s="109" t="e">
        <f>ЖН!#REF!+ЖН!#REF!+ЖН!#REF!+ЖН!#REF!</f>
        <v>#REF!</v>
      </c>
      <c r="H22" s="109" t="e">
        <f>ОН!#REF!+ОН!#REF!</f>
        <v>#REF!</v>
      </c>
      <c r="I22" s="109" t="e">
        <f>ОН!#REF!+ОН!#REF!</f>
        <v>#REF!</v>
      </c>
      <c r="J22" s="109" t="e">
        <f>ОН!#REF!+ОН!#REF!+ОН!#REF!+ОН!#REF!</f>
        <v>#REF!</v>
      </c>
      <c r="K22" s="109" t="e">
        <f t="shared" si="0"/>
        <v>#REF!</v>
      </c>
      <c r="L22" s="101" t="e">
        <f t="shared" si="1"/>
        <v>#REF!</v>
      </c>
      <c r="M22" s="110" t="e">
        <f t="shared" si="2"/>
        <v>#REF!</v>
      </c>
      <c r="N22" s="110" t="e">
        <f t="shared" si="3"/>
        <v>#REF!</v>
      </c>
      <c r="O22" s="214"/>
      <c r="P22" s="214"/>
      <c r="Q22" s="214"/>
    </row>
    <row r="23" spans="1:17" s="6" customFormat="1" ht="27.75" customHeight="1" thickBot="1">
      <c r="A23" s="100">
        <v>11</v>
      </c>
      <c r="B23" s="233" t="e">
        <f>ЖН!#REF!</f>
        <v>#REF!</v>
      </c>
      <c r="C23" s="233"/>
      <c r="D23" s="99" t="e">
        <f>ЖН!#REF!</f>
        <v>#REF!</v>
      </c>
      <c r="E23" s="99" t="e">
        <f>ЖН!#REF!+ЖН!#REF!</f>
        <v>#REF!</v>
      </c>
      <c r="F23" s="99" t="e">
        <f>ЖН!#REF!+ЖН!#REF!</f>
        <v>#REF!</v>
      </c>
      <c r="G23" s="109" t="e">
        <f>ЖН!#REF!+ЖН!#REF!+ЖН!#REF!+ЖН!#REF!</f>
        <v>#REF!</v>
      </c>
      <c r="H23" s="109" t="e">
        <f>ОН!#REF!+ОН!#REF!</f>
        <v>#REF!</v>
      </c>
      <c r="I23" s="109" t="e">
        <f>ОН!#REF!+ОН!#REF!</f>
        <v>#REF!</v>
      </c>
      <c r="J23" s="109" t="e">
        <f>ОН!#REF!+ОН!#REF!+ОН!#REF!+ОН!#REF!</f>
        <v>#REF!</v>
      </c>
      <c r="K23" s="109" t="e">
        <f t="shared" si="0"/>
        <v>#REF!</v>
      </c>
      <c r="L23" s="101" t="e">
        <f t="shared" si="1"/>
        <v>#REF!</v>
      </c>
      <c r="M23" s="110" t="e">
        <f t="shared" si="2"/>
        <v>#REF!</v>
      </c>
      <c r="N23" s="110" t="e">
        <f t="shared" si="3"/>
        <v>#REF!</v>
      </c>
      <c r="O23" s="214"/>
      <c r="P23" s="214"/>
      <c r="Q23" s="214"/>
    </row>
    <row r="24" spans="1:17" s="6" customFormat="1" ht="27.75" customHeight="1" thickBot="1">
      <c r="A24" s="100">
        <v>12</v>
      </c>
      <c r="B24" s="233" t="e">
        <f>ЖН!#REF!</f>
        <v>#REF!</v>
      </c>
      <c r="C24" s="233"/>
      <c r="D24" s="99" t="e">
        <f>ЖН!#REF!</f>
        <v>#REF!</v>
      </c>
      <c r="E24" s="99" t="e">
        <f>ЖН!#REF!+ЖН!#REF!</f>
        <v>#REF!</v>
      </c>
      <c r="F24" s="99" t="e">
        <f>ЖН!#REF!+ЖН!#REF!</f>
        <v>#REF!</v>
      </c>
      <c r="G24" s="109" t="e">
        <f>ЖН!#REF!+ЖН!#REF!+ЖН!#REF!+ЖН!#REF!</f>
        <v>#REF!</v>
      </c>
      <c r="H24" s="109" t="e">
        <f>ОН!#REF!+ОН!#REF!</f>
        <v>#REF!</v>
      </c>
      <c r="I24" s="109" t="e">
        <f>ОН!#REF!+ОН!#REF!</f>
        <v>#REF!</v>
      </c>
      <c r="J24" s="109" t="e">
        <f>ОН!#REF!+ОН!#REF!+ОН!#REF!+ОН!#REF!</f>
        <v>#REF!</v>
      </c>
      <c r="K24" s="109" t="e">
        <f t="shared" si="0"/>
        <v>#REF!</v>
      </c>
      <c r="L24" s="101" t="e">
        <f t="shared" si="1"/>
        <v>#REF!</v>
      </c>
      <c r="M24" s="110" t="e">
        <f t="shared" si="2"/>
        <v>#REF!</v>
      </c>
      <c r="N24" s="110" t="e">
        <f t="shared" si="3"/>
        <v>#REF!</v>
      </c>
      <c r="O24" s="214"/>
      <c r="P24" s="214"/>
      <c r="Q24" s="214"/>
    </row>
    <row r="25" spans="1:17" s="6" customFormat="1" ht="27.75" customHeight="1" thickBot="1">
      <c r="A25" s="100">
        <v>13</v>
      </c>
      <c r="B25" s="233" t="e">
        <f>ЖН!#REF!</f>
        <v>#REF!</v>
      </c>
      <c r="C25" s="233"/>
      <c r="D25" s="99" t="e">
        <f>ЖН!#REF!</f>
        <v>#REF!</v>
      </c>
      <c r="E25" s="99" t="e">
        <f>ЖН!#REF!+ЖН!#REF!</f>
        <v>#REF!</v>
      </c>
      <c r="F25" s="99" t="e">
        <f>ЖН!#REF!+ЖН!#REF!</f>
        <v>#REF!</v>
      </c>
      <c r="G25" s="109" t="e">
        <f>ЖН!#REF!+ЖН!#REF!+ЖН!#REF!+ЖН!#REF!</f>
        <v>#REF!</v>
      </c>
      <c r="H25" s="109" t="e">
        <f>ОН!#REF!+ОН!#REF!</f>
        <v>#REF!</v>
      </c>
      <c r="I25" s="109" t="e">
        <f>ОН!#REF!+ОН!#REF!</f>
        <v>#REF!</v>
      </c>
      <c r="J25" s="109" t="e">
        <f>ОН!#REF!+ОН!#REF!+ОН!#REF!+ОН!#REF!</f>
        <v>#REF!</v>
      </c>
      <c r="K25" s="109" t="e">
        <f t="shared" si="0"/>
        <v>#REF!</v>
      </c>
      <c r="L25" s="101" t="e">
        <f t="shared" si="1"/>
        <v>#REF!</v>
      </c>
      <c r="M25" s="110" t="e">
        <f t="shared" si="2"/>
        <v>#REF!</v>
      </c>
      <c r="N25" s="110" t="e">
        <f t="shared" si="3"/>
        <v>#REF!</v>
      </c>
      <c r="O25" s="214"/>
      <c r="P25" s="214"/>
      <c r="Q25" s="214"/>
    </row>
    <row r="26" spans="1:17" s="6" customFormat="1" ht="27.75" customHeight="1" thickBot="1">
      <c r="A26" s="100">
        <v>14</v>
      </c>
      <c r="B26" s="233" t="e">
        <f>ЖН!#REF!</f>
        <v>#REF!</v>
      </c>
      <c r="C26" s="233"/>
      <c r="D26" s="99" t="e">
        <f>ЖН!#REF!</f>
        <v>#REF!</v>
      </c>
      <c r="E26" s="99" t="e">
        <f>ЖН!#REF!+ЖН!#REF!</f>
        <v>#REF!</v>
      </c>
      <c r="F26" s="99" t="e">
        <f>ЖН!#REF!+ЖН!#REF!</f>
        <v>#REF!</v>
      </c>
      <c r="G26" s="109" t="e">
        <f>ЖН!#REF!+ЖН!#REF!+ЖН!#REF!+ЖН!#REF!</f>
        <v>#REF!</v>
      </c>
      <c r="H26" s="109" t="e">
        <f>ОН!#REF!+ОН!#REF!</f>
        <v>#REF!</v>
      </c>
      <c r="I26" s="109" t="e">
        <f>ОН!#REF!+ОН!#REF!</f>
        <v>#REF!</v>
      </c>
      <c r="J26" s="109" t="e">
        <f>ОН!#REF!+ОН!#REF!+ОН!#REF!+ОН!#REF!</f>
        <v>#REF!</v>
      </c>
      <c r="K26" s="109" t="e">
        <f t="shared" si="0"/>
        <v>#REF!</v>
      </c>
      <c r="L26" s="101" t="e">
        <f t="shared" si="1"/>
        <v>#REF!</v>
      </c>
      <c r="M26" s="110" t="e">
        <f t="shared" si="2"/>
        <v>#REF!</v>
      </c>
      <c r="N26" s="110" t="e">
        <f t="shared" si="3"/>
        <v>#REF!</v>
      </c>
      <c r="O26" s="214"/>
      <c r="P26" s="214"/>
      <c r="Q26" s="214"/>
    </row>
    <row r="27" spans="1:17" s="6" customFormat="1" ht="27.75" customHeight="1" thickBot="1">
      <c r="A27" s="100">
        <v>15</v>
      </c>
      <c r="B27" s="233" t="e">
        <f>ЖН!#REF!</f>
        <v>#REF!</v>
      </c>
      <c r="C27" s="233"/>
      <c r="D27" s="99" t="e">
        <f>ЖН!#REF!</f>
        <v>#REF!</v>
      </c>
      <c r="E27" s="99" t="e">
        <f>ЖН!#REF!+ЖН!#REF!</f>
        <v>#REF!</v>
      </c>
      <c r="F27" s="99" t="e">
        <f>ЖН!#REF!+ЖН!#REF!</f>
        <v>#REF!</v>
      </c>
      <c r="G27" s="109" t="e">
        <f>ЖН!#REF!+ЖН!#REF!+ЖН!#REF!+ЖН!#REF!</f>
        <v>#REF!</v>
      </c>
      <c r="H27" s="109">
        <f>ОН!AR21+ОН!AS21</f>
        <v>0</v>
      </c>
      <c r="I27" s="109">
        <f>ОН!AT21+ОН!AU21</f>
        <v>0</v>
      </c>
      <c r="J27" s="109" t="e">
        <f>ОН!#REF!+ОН!#REF!+ОН!#REF!+ОН!#REF!</f>
        <v>#REF!</v>
      </c>
      <c r="K27" s="109" t="e">
        <f t="shared" si="0"/>
        <v>#REF!</v>
      </c>
      <c r="L27" s="101" t="e">
        <f t="shared" si="1"/>
        <v>#REF!</v>
      </c>
      <c r="M27" s="110" t="e">
        <f t="shared" si="2"/>
        <v>#REF!</v>
      </c>
      <c r="N27" s="110" t="e">
        <f t="shared" si="3"/>
        <v>#REF!</v>
      </c>
      <c r="O27" s="214"/>
      <c r="P27" s="214"/>
      <c r="Q27" s="214"/>
    </row>
    <row r="28" spans="1:17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208"/>
      <c r="P28" s="208"/>
      <c r="Q28" s="208"/>
    </row>
    <row r="29" spans="1:3" ht="39.75" customHeight="1">
      <c r="A29" s="209"/>
      <c r="B29" s="209"/>
      <c r="C29" s="209"/>
    </row>
    <row r="30" spans="1:17" ht="18">
      <c r="A30" s="22"/>
      <c r="B30" s="22"/>
      <c r="C30" s="23" t="s">
        <v>15</v>
      </c>
      <c r="D30" s="55">
        <f>M!G21</f>
        <v>15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  <c r="P30" s="19"/>
      <c r="Q30" s="19"/>
    </row>
    <row r="31" spans="1:17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  <c r="P31" s="19"/>
      <c r="Q31" s="19"/>
    </row>
    <row r="32" spans="1:17" ht="26.25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  <c r="P32" s="19"/>
      <c r="Q32" s="19"/>
    </row>
    <row r="33" spans="1:17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8">
      <c r="A34" s="82" t="s">
        <v>78</v>
      </c>
      <c r="B34" s="26"/>
      <c r="C34" s="63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M!G16</f>
        <v>Б.Шафкаров</v>
      </c>
      <c r="P34" s="79"/>
      <c r="Q34" s="79"/>
    </row>
    <row r="35" spans="1:17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12" t="s">
        <v>20</v>
      </c>
      <c r="P35" s="212"/>
      <c r="Q35" s="212"/>
    </row>
  </sheetData>
  <sheetProtection/>
  <mergeCells count="68">
    <mergeCell ref="A33:C33"/>
    <mergeCell ref="D34:G34"/>
    <mergeCell ref="M34:N34"/>
    <mergeCell ref="A35:B35"/>
    <mergeCell ref="D35:G35"/>
    <mergeCell ref="M35:N35"/>
    <mergeCell ref="A6:Q6"/>
    <mergeCell ref="A2:Q2"/>
    <mergeCell ref="A3:Q3"/>
    <mergeCell ref="A4:I4"/>
    <mergeCell ref="A5:H5"/>
    <mergeCell ref="E7:F7"/>
    <mergeCell ref="H7:I7"/>
    <mergeCell ref="A8:B8"/>
    <mergeCell ref="C8:E8"/>
    <mergeCell ref="F8:H8"/>
    <mergeCell ref="I8:K8"/>
    <mergeCell ref="O8:Q8"/>
    <mergeCell ref="L8:N8"/>
    <mergeCell ref="A11:A12"/>
    <mergeCell ref="B11:C12"/>
    <mergeCell ref="D11:D12"/>
    <mergeCell ref="E11:K11"/>
    <mergeCell ref="L11:L12"/>
    <mergeCell ref="M11:M12"/>
    <mergeCell ref="B13:C13"/>
    <mergeCell ref="O13:Q13"/>
    <mergeCell ref="B14:C14"/>
    <mergeCell ref="O14:Q14"/>
    <mergeCell ref="C9:F9"/>
    <mergeCell ref="P9:Q9"/>
    <mergeCell ref="N11:N12"/>
    <mergeCell ref="O11:Q12"/>
    <mergeCell ref="H9:K9"/>
    <mergeCell ref="M9:O9"/>
    <mergeCell ref="B17:C17"/>
    <mergeCell ref="O17:Q17"/>
    <mergeCell ref="B18:C18"/>
    <mergeCell ref="O18:Q18"/>
    <mergeCell ref="B15:C15"/>
    <mergeCell ref="O15:Q15"/>
    <mergeCell ref="B16:C16"/>
    <mergeCell ref="O16:Q16"/>
    <mergeCell ref="B21:C21"/>
    <mergeCell ref="O21:Q21"/>
    <mergeCell ref="B22:C22"/>
    <mergeCell ref="O22:Q22"/>
    <mergeCell ref="B19:C19"/>
    <mergeCell ref="O19:Q19"/>
    <mergeCell ref="B20:C20"/>
    <mergeCell ref="O20:Q20"/>
    <mergeCell ref="O25:Q25"/>
    <mergeCell ref="B26:C26"/>
    <mergeCell ref="O26:Q26"/>
    <mergeCell ref="B23:C23"/>
    <mergeCell ref="O23:Q23"/>
    <mergeCell ref="B24:C24"/>
    <mergeCell ref="O24:Q24"/>
    <mergeCell ref="O35:Q35"/>
    <mergeCell ref="D32:G32"/>
    <mergeCell ref="K32:L32"/>
    <mergeCell ref="O1:Q1"/>
    <mergeCell ref="A28:C28"/>
    <mergeCell ref="O28:Q28"/>
    <mergeCell ref="A29:C29"/>
    <mergeCell ref="B27:C27"/>
    <mergeCell ref="O27:Q27"/>
    <mergeCell ref="B25:C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view="pageLayout" zoomScaleSheetLayoutView="100" workbookViewId="0" topLeftCell="A1">
      <selection activeCell="A1" sqref="A1:Q7"/>
    </sheetView>
  </sheetViews>
  <sheetFormatPr defaultColWidth="9.140625" defaultRowHeight="12.75"/>
  <cols>
    <col min="1" max="2" width="4.57421875" style="5" customWidth="1"/>
    <col min="3" max="3" width="40.57421875" style="5" customWidth="1"/>
    <col min="4" max="4" width="14.28125" style="5" customWidth="1"/>
    <col min="5" max="5" width="4.7109375" style="5" hidden="1" customWidth="1"/>
    <col min="6" max="6" width="0.42578125" style="5" hidden="1" customWidth="1"/>
    <col min="7" max="7" width="12.28125" style="5" customWidth="1"/>
    <col min="8" max="8" width="4.7109375" style="5" hidden="1" customWidth="1"/>
    <col min="9" max="9" width="4.28125" style="5" hidden="1" customWidth="1"/>
    <col min="10" max="11" width="9.57421875" style="5" customWidth="1"/>
    <col min="12" max="12" width="10.00390625" style="5" customWidth="1"/>
    <col min="13" max="13" width="9.7109375" style="5" customWidth="1"/>
    <col min="14" max="14" width="9.421875" style="5" customWidth="1"/>
    <col min="15" max="15" width="6.00390625" style="5" customWidth="1"/>
    <col min="16" max="16" width="9.14062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6" ht="15.75" customHeight="1">
      <c r="A8" s="230" t="s">
        <v>40</v>
      </c>
      <c r="B8" s="230"/>
      <c r="C8" s="258" t="e">
        <f>ЖН!#REF!</f>
        <v>#REF!</v>
      </c>
      <c r="D8" s="258"/>
      <c r="E8" s="258"/>
      <c r="F8" s="237" t="s">
        <v>25</v>
      </c>
      <c r="G8" s="237"/>
      <c r="H8" s="237"/>
      <c r="I8" s="241" t="e">
        <f>ОН!#REF!</f>
        <v>#REF!</v>
      </c>
      <c r="J8" s="241"/>
      <c r="K8" s="241"/>
      <c r="L8" s="53" t="s">
        <v>71</v>
      </c>
      <c r="M8" s="53"/>
      <c r="N8" s="53"/>
      <c r="O8" s="241" t="e">
        <f>ЖН!#REF!</f>
        <v>#REF!</v>
      </c>
      <c r="P8" s="241"/>
    </row>
    <row r="9" spans="1:16" ht="18.75" customHeight="1">
      <c r="A9" s="21" t="s">
        <v>26</v>
      </c>
      <c r="B9" s="21"/>
      <c r="C9" s="235" t="s">
        <v>27</v>
      </c>
      <c r="D9" s="235"/>
      <c r="E9" s="235"/>
      <c r="F9" s="235"/>
      <c r="G9" s="33">
        <f>M!C17</f>
        <v>0</v>
      </c>
      <c r="H9" s="235" t="s">
        <v>47</v>
      </c>
      <c r="I9" s="235"/>
      <c r="J9" s="235"/>
      <c r="K9" s="235"/>
      <c r="L9" s="47">
        <f>M!E17</f>
        <v>0</v>
      </c>
      <c r="M9" s="249" t="str">
        <f>M!F17</f>
        <v>Февраль. 2017 й.</v>
      </c>
      <c r="N9" s="249"/>
      <c r="O9" s="249"/>
      <c r="P9" s="46"/>
    </row>
    <row r="10" spans="1:16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6" ht="12.75" customHeight="1">
      <c r="A11" s="251" t="s">
        <v>0</v>
      </c>
      <c r="B11" s="252" t="s">
        <v>41</v>
      </c>
      <c r="C11" s="253"/>
      <c r="D11" s="256" t="s">
        <v>8</v>
      </c>
      <c r="E11" s="248" t="s">
        <v>9</v>
      </c>
      <c r="F11" s="248"/>
      <c r="G11" s="248"/>
      <c r="H11" s="248"/>
      <c r="I11" s="248"/>
      <c r="J11" s="248"/>
      <c r="K11" s="248"/>
      <c r="L11" s="250" t="s">
        <v>10</v>
      </c>
      <c r="M11" s="250" t="s">
        <v>11</v>
      </c>
      <c r="N11" s="250" t="s">
        <v>12</v>
      </c>
      <c r="O11" s="248" t="s">
        <v>13</v>
      </c>
      <c r="P11" s="248"/>
    </row>
    <row r="12" spans="1:16" ht="71.25" customHeight="1">
      <c r="A12" s="251"/>
      <c r="B12" s="254"/>
      <c r="C12" s="255"/>
      <c r="D12" s="257"/>
      <c r="E12" s="13" t="s">
        <v>2</v>
      </c>
      <c r="F12" s="13" t="s">
        <v>3</v>
      </c>
      <c r="G12" s="13" t="s">
        <v>67</v>
      </c>
      <c r="H12" s="13" t="s">
        <v>35</v>
      </c>
      <c r="I12" s="13" t="s">
        <v>36</v>
      </c>
      <c r="J12" s="13" t="s">
        <v>60</v>
      </c>
      <c r="K12" s="13" t="s">
        <v>63</v>
      </c>
      <c r="L12" s="250"/>
      <c r="M12" s="250"/>
      <c r="N12" s="250"/>
      <c r="O12" s="248"/>
      <c r="P12" s="248"/>
    </row>
    <row r="13" spans="1:16" s="6" customFormat="1" ht="27.75" customHeight="1" hidden="1">
      <c r="A13" s="16">
        <v>1</v>
      </c>
      <c r="B13" s="244" t="str">
        <f>ЖН!B9</f>
        <v>Олимжонова Нигина Содиқжон қизи</v>
      </c>
      <c r="C13" s="245"/>
      <c r="D13" s="17">
        <f>ЖН!C9</f>
        <v>0</v>
      </c>
      <c r="E13" s="16" t="e">
        <f>ЖН!#REF!+ЖН!#REF!</f>
        <v>#REF!</v>
      </c>
      <c r="F13" s="16" t="e">
        <f>ЖН!#REF!+ЖН!#REF!</f>
        <v>#REF!</v>
      </c>
      <c r="G13" s="16" t="e">
        <f>E13+F13</f>
        <v>#REF!</v>
      </c>
      <c r="H13" s="16" t="e">
        <f>ОН!#REF!+ОН!#REF!</f>
        <v>#REF!</v>
      </c>
      <c r="I13" s="16" t="e">
        <f>ОН!#REF!+ОН!#REF!</f>
        <v>#REF!</v>
      </c>
      <c r="J13" s="16" t="e">
        <f>H13+I13</f>
        <v>#REF!</v>
      </c>
      <c r="K13" s="16" t="e">
        <f>G13+J13</f>
        <v>#REF!</v>
      </c>
      <c r="L13" s="30" t="e">
        <f>IF(OR(E13&lt;11,F13&lt;11,H13&lt;11,I13&lt;6),"-","")</f>
        <v>#REF!</v>
      </c>
      <c r="M13" s="30" t="e">
        <f>IF(L13="-",K13,"")</f>
        <v>#REF!</v>
      </c>
      <c r="N13" s="30" t="e">
        <f>IF(L13="-","-","")</f>
        <v>#REF!</v>
      </c>
      <c r="O13" s="246"/>
      <c r="P13" s="246"/>
    </row>
    <row r="14" spans="1:16" s="6" customFormat="1" ht="27.75" customHeight="1">
      <c r="A14" s="16">
        <v>1</v>
      </c>
      <c r="B14" s="244" t="str">
        <f>ЖН!B10</f>
        <v>Рисқулова Комила Зохиджон қизи</v>
      </c>
      <c r="C14" s="245"/>
      <c r="D14" s="17">
        <f>ЖН!C10</f>
        <v>0</v>
      </c>
      <c r="E14" s="16" t="e">
        <f>ЖН!#REF!+ЖН!#REF!</f>
        <v>#REF!</v>
      </c>
      <c r="F14" s="16" t="e">
        <f>ЖН!#REF!+ЖН!#REF!</f>
        <v>#REF!</v>
      </c>
      <c r="G14" s="16" t="e">
        <f aca="true" t="shared" si="0" ref="G14:G28">E14+F14</f>
        <v>#REF!</v>
      </c>
      <c r="H14" s="16" t="e">
        <f>ОН!#REF!+ОН!#REF!</f>
        <v>#REF!</v>
      </c>
      <c r="I14" s="16" t="e">
        <f>ОН!#REF!+ОН!#REF!</f>
        <v>#REF!</v>
      </c>
      <c r="J14" s="16" t="e">
        <f aca="true" t="shared" si="1" ref="J14:J28">H14+I14</f>
        <v>#REF!</v>
      </c>
      <c r="K14" s="16" t="e">
        <f aca="true" t="shared" si="2" ref="K14:K28">G14+J14</f>
        <v>#REF!</v>
      </c>
      <c r="L14" s="30" t="e">
        <f>IF(OR(E14&lt;10,F14&lt;10,H14&lt;9,I14&lt;9),"-","")</f>
        <v>#REF!</v>
      </c>
      <c r="M14" s="30" t="e">
        <f aca="true" t="shared" si="3" ref="M14:M28">IF(L14="-",K14,"")</f>
        <v>#REF!</v>
      </c>
      <c r="N14" s="30" t="e">
        <f aca="true" t="shared" si="4" ref="N14:N28">IF(L14="-","-","")</f>
        <v>#REF!</v>
      </c>
      <c r="O14" s="246"/>
      <c r="P14" s="246"/>
    </row>
    <row r="15" spans="1:16" s="6" customFormat="1" ht="27.75" customHeight="1">
      <c r="A15" s="16">
        <v>3</v>
      </c>
      <c r="B15" s="244" t="str">
        <f>ЖН!B11</f>
        <v>Ҳимматов Элёр Тотлибой ўғли</v>
      </c>
      <c r="C15" s="245"/>
      <c r="D15" s="17">
        <f>ЖН!C11</f>
        <v>0</v>
      </c>
      <c r="E15" s="16" t="e">
        <f>ЖН!#REF!+ЖН!#REF!</f>
        <v>#REF!</v>
      </c>
      <c r="F15" s="16" t="e">
        <f>ЖН!#REF!+ЖН!#REF!</f>
        <v>#REF!</v>
      </c>
      <c r="G15" s="16" t="e">
        <f t="shared" si="0"/>
        <v>#REF!</v>
      </c>
      <c r="H15" s="16" t="e">
        <f>ОН!#REF!+ОН!#REF!</f>
        <v>#REF!</v>
      </c>
      <c r="I15" s="16" t="e">
        <f>ОН!#REF!+ОН!#REF!</f>
        <v>#REF!</v>
      </c>
      <c r="J15" s="16" t="e">
        <f t="shared" si="1"/>
        <v>#REF!</v>
      </c>
      <c r="K15" s="16" t="e">
        <f t="shared" si="2"/>
        <v>#REF!</v>
      </c>
      <c r="L15" s="30" t="e">
        <f aca="true" t="shared" si="5" ref="L15:L26">IF(OR(E15&lt;10,F15&lt;10,H15&lt;9,I15&lt;9),"-","")</f>
        <v>#REF!</v>
      </c>
      <c r="M15" s="30" t="e">
        <f t="shared" si="3"/>
        <v>#REF!</v>
      </c>
      <c r="N15" s="30" t="e">
        <f t="shared" si="4"/>
        <v>#REF!</v>
      </c>
      <c r="O15" s="246"/>
      <c r="P15" s="246"/>
    </row>
    <row r="16" spans="1:16" s="6" customFormat="1" ht="27.75" customHeight="1">
      <c r="A16" s="16">
        <v>4</v>
      </c>
      <c r="B16" s="244" t="str">
        <f>ЖН!B12</f>
        <v>Носиров Саидхон Зафархон ўғли</v>
      </c>
      <c r="C16" s="245"/>
      <c r="D16" s="17">
        <f>ЖН!C12</f>
        <v>0</v>
      </c>
      <c r="E16" s="16" t="e">
        <f>ЖН!#REF!+ЖН!#REF!</f>
        <v>#REF!</v>
      </c>
      <c r="F16" s="16" t="e">
        <f>ЖН!#REF!+ЖН!#REF!</f>
        <v>#REF!</v>
      </c>
      <c r="G16" s="16" t="e">
        <f t="shared" si="0"/>
        <v>#REF!</v>
      </c>
      <c r="H16" s="16" t="e">
        <f>ОН!#REF!+ОН!#REF!</f>
        <v>#REF!</v>
      </c>
      <c r="I16" s="16" t="e">
        <f>ОН!#REF!+ОН!#REF!</f>
        <v>#REF!</v>
      </c>
      <c r="J16" s="16" t="e">
        <f t="shared" si="1"/>
        <v>#REF!</v>
      </c>
      <c r="K16" s="16" t="e">
        <f t="shared" si="2"/>
        <v>#REF!</v>
      </c>
      <c r="L16" s="30" t="e">
        <f t="shared" si="5"/>
        <v>#REF!</v>
      </c>
      <c r="M16" s="30" t="e">
        <f t="shared" si="3"/>
        <v>#REF!</v>
      </c>
      <c r="N16" s="30" t="e">
        <f t="shared" si="4"/>
        <v>#REF!</v>
      </c>
      <c r="O16" s="246"/>
      <c r="P16" s="246"/>
    </row>
    <row r="17" spans="1:16" s="6" customFormat="1" ht="27.75" customHeight="1">
      <c r="A17" s="16">
        <v>5</v>
      </c>
      <c r="B17" s="244" t="str">
        <f>ЖН!B13</f>
        <v>Мирзахакимова Лаззат Нурмат қизи</v>
      </c>
      <c r="C17" s="245"/>
      <c r="D17" s="18">
        <f>ЖН!C13</f>
        <v>0</v>
      </c>
      <c r="E17" s="16" t="e">
        <f>ЖН!#REF!+ЖН!#REF!</f>
        <v>#REF!</v>
      </c>
      <c r="F17" s="16" t="e">
        <f>ЖН!#REF!+ЖН!#REF!</f>
        <v>#REF!</v>
      </c>
      <c r="G17" s="16" t="e">
        <f t="shared" si="0"/>
        <v>#REF!</v>
      </c>
      <c r="H17" s="16" t="e">
        <f>ОН!#REF!+ОН!#REF!</f>
        <v>#REF!</v>
      </c>
      <c r="I17" s="16" t="e">
        <f>ОН!#REF!+ОН!#REF!</f>
        <v>#REF!</v>
      </c>
      <c r="J17" s="16" t="e">
        <f t="shared" si="1"/>
        <v>#REF!</v>
      </c>
      <c r="K17" s="16" t="e">
        <f t="shared" si="2"/>
        <v>#REF!</v>
      </c>
      <c r="L17" s="30" t="e">
        <f t="shared" si="5"/>
        <v>#REF!</v>
      </c>
      <c r="M17" s="30" t="e">
        <f t="shared" si="3"/>
        <v>#REF!</v>
      </c>
      <c r="N17" s="30" t="e">
        <f t="shared" si="4"/>
        <v>#REF!</v>
      </c>
      <c r="O17" s="246"/>
      <c r="P17" s="246"/>
    </row>
    <row r="18" spans="1:16" s="6" customFormat="1" ht="27.75" customHeight="1">
      <c r="A18" s="16">
        <v>6</v>
      </c>
      <c r="B18" s="244">
        <f>ЖН!B21</f>
        <v>0</v>
      </c>
      <c r="C18" s="245"/>
      <c r="D18" s="18">
        <f>ЖН!C21</f>
        <v>0</v>
      </c>
      <c r="E18" s="16" t="e">
        <f>ЖН!#REF!+ЖН!#REF!</f>
        <v>#REF!</v>
      </c>
      <c r="F18" s="16" t="e">
        <f>ЖН!#REF!+ЖН!#REF!</f>
        <v>#REF!</v>
      </c>
      <c r="G18" s="16" t="e">
        <f t="shared" si="0"/>
        <v>#REF!</v>
      </c>
      <c r="H18" s="16" t="e">
        <f>ОН!#REF!+ОН!#REF!</f>
        <v>#REF!</v>
      </c>
      <c r="I18" s="16" t="e">
        <f>ОН!#REF!+ОН!#REF!</f>
        <v>#REF!</v>
      </c>
      <c r="J18" s="16" t="e">
        <f t="shared" si="1"/>
        <v>#REF!</v>
      </c>
      <c r="K18" s="16" t="e">
        <f t="shared" si="2"/>
        <v>#REF!</v>
      </c>
      <c r="L18" s="30" t="e">
        <f t="shared" si="5"/>
        <v>#REF!</v>
      </c>
      <c r="M18" s="30" t="e">
        <f t="shared" si="3"/>
        <v>#REF!</v>
      </c>
      <c r="N18" s="30" t="e">
        <f t="shared" si="4"/>
        <v>#REF!</v>
      </c>
      <c r="O18" s="246"/>
      <c r="P18" s="246"/>
    </row>
    <row r="19" spans="1:16" s="6" customFormat="1" ht="27.75" customHeight="1">
      <c r="A19" s="16">
        <v>7</v>
      </c>
      <c r="B19" s="244" t="e">
        <f>ЖН!#REF!</f>
        <v>#REF!</v>
      </c>
      <c r="C19" s="245"/>
      <c r="D19" s="18" t="e">
        <f>ЖН!#REF!</f>
        <v>#REF!</v>
      </c>
      <c r="E19" s="16" t="e">
        <f>ЖН!#REF!+ЖН!#REF!</f>
        <v>#REF!</v>
      </c>
      <c r="F19" s="16" t="e">
        <f>ЖН!#REF!+ЖН!#REF!</f>
        <v>#REF!</v>
      </c>
      <c r="G19" s="16" t="e">
        <f t="shared" si="0"/>
        <v>#REF!</v>
      </c>
      <c r="H19" s="16" t="e">
        <f>ОН!#REF!+ОН!#REF!</f>
        <v>#REF!</v>
      </c>
      <c r="I19" s="16" t="e">
        <f>ОН!#REF!+ОН!#REF!</f>
        <v>#REF!</v>
      </c>
      <c r="J19" s="16" t="e">
        <f t="shared" si="1"/>
        <v>#REF!</v>
      </c>
      <c r="K19" s="16" t="e">
        <f t="shared" si="2"/>
        <v>#REF!</v>
      </c>
      <c r="L19" s="30" t="e">
        <f t="shared" si="5"/>
        <v>#REF!</v>
      </c>
      <c r="M19" s="30" t="e">
        <f t="shared" si="3"/>
        <v>#REF!</v>
      </c>
      <c r="N19" s="30" t="e">
        <f t="shared" si="4"/>
        <v>#REF!</v>
      </c>
      <c r="O19" s="246"/>
      <c r="P19" s="246"/>
    </row>
    <row r="20" spans="1:16" s="6" customFormat="1" ht="27.75" customHeight="1">
      <c r="A20" s="16">
        <v>8</v>
      </c>
      <c r="B20" s="244" t="e">
        <f>ЖН!#REF!</f>
        <v>#REF!</v>
      </c>
      <c r="C20" s="245"/>
      <c r="D20" s="18" t="e">
        <f>ЖН!#REF!</f>
        <v>#REF!</v>
      </c>
      <c r="E20" s="16" t="e">
        <f>ЖН!#REF!+ЖН!#REF!</f>
        <v>#REF!</v>
      </c>
      <c r="F20" s="16" t="e">
        <f>ЖН!#REF!+ЖН!#REF!</f>
        <v>#REF!</v>
      </c>
      <c r="G20" s="16" t="e">
        <f t="shared" si="0"/>
        <v>#REF!</v>
      </c>
      <c r="H20" s="16" t="e">
        <f>ОН!#REF!+ОН!#REF!</f>
        <v>#REF!</v>
      </c>
      <c r="I20" s="16" t="e">
        <f>ОН!#REF!+ОН!#REF!</f>
        <v>#REF!</v>
      </c>
      <c r="J20" s="16" t="e">
        <f t="shared" si="1"/>
        <v>#REF!</v>
      </c>
      <c r="K20" s="16" t="e">
        <f t="shared" si="2"/>
        <v>#REF!</v>
      </c>
      <c r="L20" s="30" t="e">
        <f t="shared" si="5"/>
        <v>#REF!</v>
      </c>
      <c r="M20" s="30" t="e">
        <f t="shared" si="3"/>
        <v>#REF!</v>
      </c>
      <c r="N20" s="30" t="e">
        <f t="shared" si="4"/>
        <v>#REF!</v>
      </c>
      <c r="O20" s="246"/>
      <c r="P20" s="246"/>
    </row>
    <row r="21" spans="1:16" s="6" customFormat="1" ht="27.75" customHeight="1">
      <c r="A21" s="16">
        <v>9</v>
      </c>
      <c r="B21" s="244" t="e">
        <f>ЖН!#REF!</f>
        <v>#REF!</v>
      </c>
      <c r="C21" s="245"/>
      <c r="D21" s="18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 t="e">
        <f t="shared" si="0"/>
        <v>#REF!</v>
      </c>
      <c r="H21" s="16" t="e">
        <f>ОН!#REF!+ОН!#REF!</f>
        <v>#REF!</v>
      </c>
      <c r="I21" s="16" t="e">
        <f>ОН!#REF!+ОН!#REF!</f>
        <v>#REF!</v>
      </c>
      <c r="J21" s="16" t="e">
        <f t="shared" si="1"/>
        <v>#REF!</v>
      </c>
      <c r="K21" s="16" t="e">
        <f t="shared" si="2"/>
        <v>#REF!</v>
      </c>
      <c r="L21" s="30" t="e">
        <f t="shared" si="5"/>
        <v>#REF!</v>
      </c>
      <c r="M21" s="30" t="e">
        <f t="shared" si="3"/>
        <v>#REF!</v>
      </c>
      <c r="N21" s="30" t="e">
        <f t="shared" si="4"/>
        <v>#REF!</v>
      </c>
      <c r="O21" s="246"/>
      <c r="P21" s="246"/>
    </row>
    <row r="22" spans="1:16" s="6" customFormat="1" ht="27.75" customHeight="1">
      <c r="A22" s="16">
        <v>10</v>
      </c>
      <c r="B22" s="244" t="e">
        <f>ЖН!#REF!</f>
        <v>#REF!</v>
      </c>
      <c r="C22" s="245"/>
      <c r="D22" s="18" t="e">
        <f>ЖН!#REF!</f>
        <v>#REF!</v>
      </c>
      <c r="E22" s="16" t="e">
        <f>ЖН!#REF!+ЖН!#REF!</f>
        <v>#REF!</v>
      </c>
      <c r="F22" s="16" t="e">
        <f>ЖН!#REF!+ЖН!#REF!</f>
        <v>#REF!</v>
      </c>
      <c r="G22" s="16" t="e">
        <f t="shared" si="0"/>
        <v>#REF!</v>
      </c>
      <c r="H22" s="16" t="e">
        <f>ОН!#REF!+ОН!#REF!</f>
        <v>#REF!</v>
      </c>
      <c r="I22" s="16" t="e">
        <f>ОН!#REF!+ОН!#REF!</f>
        <v>#REF!</v>
      </c>
      <c r="J22" s="16" t="e">
        <f t="shared" si="1"/>
        <v>#REF!</v>
      </c>
      <c r="K22" s="16" t="e">
        <f t="shared" si="2"/>
        <v>#REF!</v>
      </c>
      <c r="L22" s="30" t="e">
        <f t="shared" si="5"/>
        <v>#REF!</v>
      </c>
      <c r="M22" s="30" t="e">
        <f t="shared" si="3"/>
        <v>#REF!</v>
      </c>
      <c r="N22" s="30" t="e">
        <f t="shared" si="4"/>
        <v>#REF!</v>
      </c>
      <c r="O22" s="246"/>
      <c r="P22" s="246"/>
    </row>
    <row r="23" spans="1:16" s="6" customFormat="1" ht="27.75" customHeight="1">
      <c r="A23" s="16">
        <v>11</v>
      </c>
      <c r="B23" s="244" t="e">
        <f>ЖН!#REF!</f>
        <v>#REF!</v>
      </c>
      <c r="C23" s="245"/>
      <c r="D23" s="18" t="e">
        <f>ЖН!#REF!</f>
        <v>#REF!</v>
      </c>
      <c r="E23" s="16" t="e">
        <f>ЖН!#REF!+ЖН!#REF!</f>
        <v>#REF!</v>
      </c>
      <c r="F23" s="16" t="e">
        <f>ЖН!#REF!+ЖН!#REF!</f>
        <v>#REF!</v>
      </c>
      <c r="G23" s="16" t="e">
        <f t="shared" si="0"/>
        <v>#REF!</v>
      </c>
      <c r="H23" s="16" t="e">
        <f>ОН!#REF!+ОН!#REF!</f>
        <v>#REF!</v>
      </c>
      <c r="I23" s="16" t="e">
        <f>ОН!#REF!+ОН!#REF!</f>
        <v>#REF!</v>
      </c>
      <c r="J23" s="16" t="e">
        <f t="shared" si="1"/>
        <v>#REF!</v>
      </c>
      <c r="K23" s="16" t="e">
        <f t="shared" si="2"/>
        <v>#REF!</v>
      </c>
      <c r="L23" s="30" t="e">
        <f t="shared" si="5"/>
        <v>#REF!</v>
      </c>
      <c r="M23" s="30" t="e">
        <f t="shared" si="3"/>
        <v>#REF!</v>
      </c>
      <c r="N23" s="30" t="e">
        <f t="shared" si="4"/>
        <v>#REF!</v>
      </c>
      <c r="O23" s="246"/>
      <c r="P23" s="246"/>
    </row>
    <row r="24" spans="1:16" s="6" customFormat="1" ht="27.75" customHeight="1">
      <c r="A24" s="16">
        <v>2</v>
      </c>
      <c r="B24" s="244" t="e">
        <f>ЖН!#REF!</f>
        <v>#REF!</v>
      </c>
      <c r="C24" s="245"/>
      <c r="D24" s="18" t="e">
        <f>ЖН!#REF!</f>
        <v>#REF!</v>
      </c>
      <c r="E24" s="16" t="e">
        <f>ЖН!#REF!+ЖН!#REF!</f>
        <v>#REF!</v>
      </c>
      <c r="F24" s="16" t="e">
        <f>ЖН!#REF!+ЖН!#REF!</f>
        <v>#REF!</v>
      </c>
      <c r="G24" s="16" t="e">
        <f t="shared" si="0"/>
        <v>#REF!</v>
      </c>
      <c r="H24" s="16" t="e">
        <f>ОН!#REF!+ОН!#REF!</f>
        <v>#REF!</v>
      </c>
      <c r="I24" s="16" t="e">
        <f>ОН!#REF!+ОН!#REF!</f>
        <v>#REF!</v>
      </c>
      <c r="J24" s="16" t="e">
        <f t="shared" si="1"/>
        <v>#REF!</v>
      </c>
      <c r="K24" s="16" t="e">
        <f t="shared" si="2"/>
        <v>#REF!</v>
      </c>
      <c r="L24" s="30"/>
      <c r="M24" s="30"/>
      <c r="N24" s="30"/>
      <c r="O24" s="246"/>
      <c r="P24" s="246"/>
    </row>
    <row r="25" spans="1:16" s="6" customFormat="1" ht="27.75" customHeight="1">
      <c r="A25" s="16">
        <v>3</v>
      </c>
      <c r="B25" s="244" t="e">
        <f>ЖН!#REF!</f>
        <v>#REF!</v>
      </c>
      <c r="C25" s="245"/>
      <c r="D25" s="18" t="e">
        <f>ЖН!#REF!</f>
        <v>#REF!</v>
      </c>
      <c r="E25" s="16" t="e">
        <f>ЖН!#REF!+ЖН!#REF!</f>
        <v>#REF!</v>
      </c>
      <c r="F25" s="16" t="e">
        <f>ЖН!#REF!+ЖН!#REF!</f>
        <v>#REF!</v>
      </c>
      <c r="G25" s="16" t="e">
        <f t="shared" si="0"/>
        <v>#REF!</v>
      </c>
      <c r="H25" s="16" t="e">
        <f>ОН!#REF!+ОН!#REF!</f>
        <v>#REF!</v>
      </c>
      <c r="I25" s="16" t="e">
        <f>ОН!#REF!+ОН!#REF!</f>
        <v>#REF!</v>
      </c>
      <c r="J25" s="16" t="e">
        <f t="shared" si="1"/>
        <v>#REF!</v>
      </c>
      <c r="K25" s="16" t="e">
        <f t="shared" si="2"/>
        <v>#REF!</v>
      </c>
      <c r="L25" s="30" t="e">
        <f t="shared" si="5"/>
        <v>#REF!</v>
      </c>
      <c r="M25" s="30" t="e">
        <f t="shared" si="3"/>
        <v>#REF!</v>
      </c>
      <c r="N25" s="30" t="e">
        <f t="shared" si="4"/>
        <v>#REF!</v>
      </c>
      <c r="O25" s="246"/>
      <c r="P25" s="246"/>
    </row>
    <row r="26" spans="1:16" s="6" customFormat="1" ht="27.75" customHeight="1">
      <c r="A26" s="16">
        <v>4</v>
      </c>
      <c r="B26" s="244" t="e">
        <f>ЖН!#REF!</f>
        <v>#REF!</v>
      </c>
      <c r="C26" s="245"/>
      <c r="D26" s="18" t="e">
        <f>ЖН!#REF!</f>
        <v>#REF!</v>
      </c>
      <c r="E26" s="16" t="e">
        <f>ЖН!#REF!+ЖН!#REF!</f>
        <v>#REF!</v>
      </c>
      <c r="F26" s="16" t="e">
        <f>ЖН!#REF!+ЖН!#REF!</f>
        <v>#REF!</v>
      </c>
      <c r="G26" s="16" t="e">
        <f t="shared" si="0"/>
        <v>#REF!</v>
      </c>
      <c r="H26" s="16" t="e">
        <f>ОН!#REF!+ОН!#REF!</f>
        <v>#REF!</v>
      </c>
      <c r="I26" s="16" t="e">
        <f>ОН!#REF!+ОН!#REF!</f>
        <v>#REF!</v>
      </c>
      <c r="J26" s="16" t="e">
        <f t="shared" si="1"/>
        <v>#REF!</v>
      </c>
      <c r="K26" s="16" t="e">
        <f t="shared" si="2"/>
        <v>#REF!</v>
      </c>
      <c r="L26" s="30" t="e">
        <f t="shared" si="5"/>
        <v>#REF!</v>
      </c>
      <c r="M26" s="30" t="e">
        <f t="shared" si="3"/>
        <v>#REF!</v>
      </c>
      <c r="N26" s="30" t="e">
        <f t="shared" si="4"/>
        <v>#REF!</v>
      </c>
      <c r="O26" s="246"/>
      <c r="P26" s="246"/>
    </row>
    <row r="27" spans="1:16" s="6" customFormat="1" ht="27.75" customHeight="1">
      <c r="A27" s="16">
        <v>15</v>
      </c>
      <c r="B27" s="244" t="e">
        <f>ЖН!#REF!</f>
        <v>#REF!</v>
      </c>
      <c r="C27" s="245"/>
      <c r="D27" s="18" t="e">
        <f>ЖН!#REF!</f>
        <v>#REF!</v>
      </c>
      <c r="E27" s="16" t="e">
        <f>ЖН!#REF!+ЖН!#REF!</f>
        <v>#REF!</v>
      </c>
      <c r="F27" s="16" t="e">
        <f>ЖН!#REF!+ЖН!#REF!</f>
        <v>#REF!</v>
      </c>
      <c r="G27" s="16" t="e">
        <f t="shared" si="0"/>
        <v>#REF!</v>
      </c>
      <c r="H27" s="16" t="e">
        <f>ОН!#REF!+ОН!#REF!</f>
        <v>#REF!</v>
      </c>
      <c r="I27" s="16" t="e">
        <f>ОН!#REF!+ОН!#REF!</f>
        <v>#REF!</v>
      </c>
      <c r="J27" s="16" t="e">
        <f t="shared" si="1"/>
        <v>#REF!</v>
      </c>
      <c r="K27" s="16" t="e">
        <f t="shared" si="2"/>
        <v>#REF!</v>
      </c>
      <c r="L27" s="30" t="e">
        <f>IF(OR(E27&lt;11,F27&lt;11,H27&lt;11,I27&lt;6),"-","")</f>
        <v>#REF!</v>
      </c>
      <c r="M27" s="30" t="e">
        <f t="shared" si="3"/>
        <v>#REF!</v>
      </c>
      <c r="N27" s="30" t="e">
        <f t="shared" si="4"/>
        <v>#REF!</v>
      </c>
      <c r="O27" s="246"/>
      <c r="P27" s="246"/>
    </row>
    <row r="28" spans="1:16" s="6" customFormat="1" ht="27.75" customHeight="1">
      <c r="A28" s="16">
        <v>16</v>
      </c>
      <c r="B28" s="244" t="e">
        <f>ЖН!#REF!</f>
        <v>#REF!</v>
      </c>
      <c r="C28" s="245"/>
      <c r="D28" s="18" t="e">
        <f>ЖН!#REF!</f>
        <v>#REF!</v>
      </c>
      <c r="E28" s="16" t="e">
        <f>ЖН!#REF!+ЖН!#REF!</f>
        <v>#REF!</v>
      </c>
      <c r="F28" s="16" t="e">
        <f>ЖН!#REF!+ЖН!#REF!</f>
        <v>#REF!</v>
      </c>
      <c r="G28" s="16" t="e">
        <f t="shared" si="0"/>
        <v>#REF!</v>
      </c>
      <c r="H28" s="16" t="e">
        <f>ОН!#REF!+ОН!#REF!</f>
        <v>#REF!</v>
      </c>
      <c r="I28" s="16" t="e">
        <f>ОН!#REF!+ОН!#REF!</f>
        <v>#REF!</v>
      </c>
      <c r="J28" s="16" t="e">
        <f t="shared" si="1"/>
        <v>#REF!</v>
      </c>
      <c r="K28" s="16" t="e">
        <f t="shared" si="2"/>
        <v>#REF!</v>
      </c>
      <c r="L28" s="30" t="e">
        <f>IF(OR(E28&lt;11,F28&lt;11,H28&lt;11,I28&lt;6),"-","")</f>
        <v>#REF!</v>
      </c>
      <c r="M28" s="30" t="e">
        <f t="shared" si="3"/>
        <v>#REF!</v>
      </c>
      <c r="N28" s="30" t="e">
        <f t="shared" si="4"/>
        <v>#REF!</v>
      </c>
      <c r="O28" s="246"/>
      <c r="P28" s="246"/>
    </row>
    <row r="29" spans="1:16" ht="49.5" customHeight="1">
      <c r="A29" s="242" t="s">
        <v>14</v>
      </c>
      <c r="B29" s="242"/>
      <c r="C29" s="242"/>
      <c r="D29" s="9"/>
      <c r="E29" s="10"/>
      <c r="F29" s="11"/>
      <c r="G29" s="11"/>
      <c r="H29" s="11"/>
      <c r="I29" s="10"/>
      <c r="J29" s="10"/>
      <c r="K29" s="12"/>
      <c r="L29" s="12"/>
      <c r="M29" s="10"/>
      <c r="N29" s="10"/>
      <c r="O29" s="243"/>
      <c r="P29" s="243"/>
    </row>
    <row r="30" spans="1:3" ht="39.75" customHeight="1">
      <c r="A30" s="209"/>
      <c r="B30" s="209"/>
      <c r="C30" s="209"/>
    </row>
    <row r="31" spans="1:17" ht="18">
      <c r="A31" s="22"/>
      <c r="B31" s="22"/>
      <c r="C31" s="23" t="s">
        <v>15</v>
      </c>
      <c r="D31" s="55">
        <f>M!G21</f>
        <v>15</v>
      </c>
      <c r="E31" s="77"/>
      <c r="F31" s="77"/>
      <c r="G31" s="25" t="s">
        <v>85</v>
      </c>
      <c r="H31" s="25"/>
      <c r="I31" s="25"/>
      <c r="J31" s="25"/>
      <c r="K31" s="19"/>
      <c r="L31" s="19"/>
      <c r="M31" s="19"/>
      <c r="N31" s="26"/>
      <c r="O31" s="19"/>
      <c r="P31" s="19"/>
      <c r="Q31" s="19"/>
    </row>
    <row r="32" spans="1:17" ht="18">
      <c r="A32" s="22"/>
      <c r="B32" s="22"/>
      <c r="C32" s="23"/>
      <c r="D32" s="78"/>
      <c r="E32" s="25"/>
      <c r="F32" s="25"/>
      <c r="G32" s="25"/>
      <c r="H32" s="25"/>
      <c r="I32" s="19"/>
      <c r="J32" s="19"/>
      <c r="K32" s="25"/>
      <c r="L32" s="25"/>
      <c r="M32" s="19"/>
      <c r="N32" s="26"/>
      <c r="O32" s="19"/>
      <c r="P32" s="19"/>
      <c r="Q32" s="19"/>
    </row>
    <row r="33" spans="1:17" ht="53.25" customHeight="1">
      <c r="A33" s="19"/>
      <c r="B33" s="19"/>
      <c r="C33" s="26"/>
      <c r="D33" s="217" t="s">
        <v>16</v>
      </c>
      <c r="E33" s="217"/>
      <c r="F33" s="217"/>
      <c r="G33" s="217"/>
      <c r="H33" s="25"/>
      <c r="I33" s="24"/>
      <c r="J33" s="24"/>
      <c r="K33" s="218" t="s">
        <v>17</v>
      </c>
      <c r="L33" s="218"/>
      <c r="M33" s="24"/>
      <c r="N33" s="24"/>
      <c r="O33" s="19"/>
      <c r="P33" s="19"/>
      <c r="Q33" s="19"/>
    </row>
    <row r="34" spans="1:17" ht="18">
      <c r="A34" s="205"/>
      <c r="B34" s="205"/>
      <c r="C34" s="20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8">
      <c r="A35" s="82" t="s">
        <v>78</v>
      </c>
      <c r="B35" s="26"/>
      <c r="C35" s="63"/>
      <c r="D35" s="215" t="str">
        <f>M!F21</f>
        <v>А.Ибрагимов</v>
      </c>
      <c r="E35" s="215"/>
      <c r="F35" s="215"/>
      <c r="G35" s="215"/>
      <c r="H35" s="77"/>
      <c r="I35" s="77"/>
      <c r="J35" s="77"/>
      <c r="K35" s="25" t="s">
        <v>18</v>
      </c>
      <c r="L35" s="25"/>
      <c r="M35" s="216"/>
      <c r="N35" s="216"/>
      <c r="O35" s="83" t="str">
        <f>M!G16</f>
        <v>Б.Шафкаров</v>
      </c>
      <c r="P35" s="79"/>
      <c r="Q35" s="81"/>
    </row>
    <row r="36" spans="1:17" ht="18">
      <c r="A36" s="210" t="s">
        <v>19</v>
      </c>
      <c r="B36" s="210"/>
      <c r="C36" s="28" t="s">
        <v>1</v>
      </c>
      <c r="D36" s="211" t="s">
        <v>20</v>
      </c>
      <c r="E36" s="211"/>
      <c r="F36" s="211"/>
      <c r="G36" s="211"/>
      <c r="H36" s="77"/>
      <c r="I36" s="29"/>
      <c r="J36" s="29"/>
      <c r="K36" s="19"/>
      <c r="L36" s="19"/>
      <c r="M36" s="211" t="s">
        <v>21</v>
      </c>
      <c r="N36" s="211"/>
      <c r="O36" s="247" t="s">
        <v>20</v>
      </c>
      <c r="P36" s="247"/>
      <c r="Q36" s="80"/>
    </row>
  </sheetData>
  <sheetProtection/>
  <mergeCells count="68">
    <mergeCell ref="E7:F7"/>
    <mergeCell ref="H7:I7"/>
    <mergeCell ref="A36:B36"/>
    <mergeCell ref="D36:G36"/>
    <mergeCell ref="M36:N36"/>
    <mergeCell ref="A4:I4"/>
    <mergeCell ref="A5:H5"/>
    <mergeCell ref="A8:B8"/>
    <mergeCell ref="C8:E8"/>
    <mergeCell ref="F8:H8"/>
    <mergeCell ref="I8:K8"/>
    <mergeCell ref="N11:N12"/>
    <mergeCell ref="C9:F9"/>
    <mergeCell ref="A11:A12"/>
    <mergeCell ref="B11:C12"/>
    <mergeCell ref="D11:D12"/>
    <mergeCell ref="E11:K11"/>
    <mergeCell ref="L11:L12"/>
    <mergeCell ref="M11:M12"/>
    <mergeCell ref="B13:C13"/>
    <mergeCell ref="O13:P13"/>
    <mergeCell ref="B14:C14"/>
    <mergeCell ref="O14:P14"/>
    <mergeCell ref="O11:P12"/>
    <mergeCell ref="H9:K9"/>
    <mergeCell ref="M9:O9"/>
    <mergeCell ref="B17:C17"/>
    <mergeCell ref="O17:P17"/>
    <mergeCell ref="B18:C18"/>
    <mergeCell ref="O18:P18"/>
    <mergeCell ref="B15:C15"/>
    <mergeCell ref="O15:P15"/>
    <mergeCell ref="B16:C16"/>
    <mergeCell ref="O16:P16"/>
    <mergeCell ref="B21:C21"/>
    <mergeCell ref="O21:P21"/>
    <mergeCell ref="B22:C22"/>
    <mergeCell ref="O22:P22"/>
    <mergeCell ref="B19:C19"/>
    <mergeCell ref="O19:P19"/>
    <mergeCell ref="B20:C20"/>
    <mergeCell ref="O20:P20"/>
    <mergeCell ref="O28:P28"/>
    <mergeCell ref="B25:C25"/>
    <mergeCell ref="O25:P25"/>
    <mergeCell ref="B26:C26"/>
    <mergeCell ref="O26:P26"/>
    <mergeCell ref="B23:C23"/>
    <mergeCell ref="O23:P23"/>
    <mergeCell ref="B24:C24"/>
    <mergeCell ref="O24:P24"/>
    <mergeCell ref="A30:C30"/>
    <mergeCell ref="O36:P36"/>
    <mergeCell ref="D33:G33"/>
    <mergeCell ref="K33:L33"/>
    <mergeCell ref="A34:C34"/>
    <mergeCell ref="D35:G35"/>
    <mergeCell ref="M35:N35"/>
    <mergeCell ref="O1:Q1"/>
    <mergeCell ref="A2:Q2"/>
    <mergeCell ref="A3:Q3"/>
    <mergeCell ref="A6:Q6"/>
    <mergeCell ref="O8:P8"/>
    <mergeCell ref="A29:C29"/>
    <mergeCell ref="O29:P29"/>
    <mergeCell ref="B27:C27"/>
    <mergeCell ref="O27:P27"/>
    <mergeCell ref="B28:C2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view="pageLayout" zoomScaleSheetLayoutView="100" workbookViewId="0" topLeftCell="A1">
      <selection activeCell="C8" sqref="C8:E8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6.00390625" style="5" customWidth="1"/>
    <col min="5" max="6" width="4.7109375" style="5" customWidth="1"/>
    <col min="7" max="7" width="6.421875" style="5" customWidth="1"/>
    <col min="8" max="8" width="4.7109375" style="5" customWidth="1"/>
    <col min="9" max="9" width="4.28125" style="5" customWidth="1"/>
    <col min="10" max="10" width="5.57421875" style="5" customWidth="1"/>
    <col min="11" max="11" width="4.7109375" style="5" customWidth="1"/>
    <col min="12" max="12" width="10.00390625" style="5" customWidth="1"/>
    <col min="13" max="13" width="9.00390625" style="5" customWidth="1"/>
    <col min="14" max="14" width="6.57421875" style="5" customWidth="1"/>
    <col min="15" max="15" width="6.00390625" style="5" customWidth="1"/>
    <col min="16" max="16" width="6.140625" style="5" customWidth="1"/>
    <col min="17" max="17" width="6.710937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15.75" customHeight="1">
      <c r="A8" s="230" t="s">
        <v>40</v>
      </c>
      <c r="B8" s="230"/>
      <c r="C8" s="258" t="e">
        <f>ЖН!#REF!</f>
        <v>#REF!</v>
      </c>
      <c r="D8" s="258"/>
      <c r="E8" s="258"/>
      <c r="F8" s="237" t="s">
        <v>25</v>
      </c>
      <c r="G8" s="237"/>
      <c r="H8" s="237"/>
      <c r="I8" s="241" t="e">
        <f>ЖН!#REF!</f>
        <v>#REF!</v>
      </c>
      <c r="J8" s="241"/>
      <c r="K8" s="241"/>
      <c r="L8" s="237" t="s">
        <v>71</v>
      </c>
      <c r="M8" s="237"/>
      <c r="N8" s="237"/>
      <c r="O8" s="266" t="e">
        <f>ЖН!#REF!</f>
        <v>#REF!</v>
      </c>
      <c r="P8" s="266"/>
      <c r="Q8" s="266"/>
    </row>
    <row r="9" spans="1:17" ht="18.75" customHeight="1">
      <c r="A9" s="21" t="s">
        <v>26</v>
      </c>
      <c r="B9" s="21"/>
      <c r="C9" s="235" t="s">
        <v>27</v>
      </c>
      <c r="D9" s="235"/>
      <c r="E9" s="235"/>
      <c r="F9" s="235"/>
      <c r="G9" s="33">
        <f>M!C18</f>
        <v>0</v>
      </c>
      <c r="H9" s="235" t="s">
        <v>47</v>
      </c>
      <c r="I9" s="235"/>
      <c r="J9" s="235"/>
      <c r="K9" s="235"/>
      <c r="L9" s="47">
        <f>M!E18</f>
        <v>0</v>
      </c>
      <c r="M9" s="249" t="str">
        <f>M!F18</f>
        <v>Февраль. 2017 й.</v>
      </c>
      <c r="N9" s="249"/>
      <c r="O9" s="249"/>
      <c r="P9" s="231"/>
      <c r="Q9" s="231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251" t="s">
        <v>0</v>
      </c>
      <c r="B11" s="252" t="s">
        <v>41</v>
      </c>
      <c r="C11" s="253"/>
      <c r="D11" s="264" t="s">
        <v>8</v>
      </c>
      <c r="E11" s="248" t="s">
        <v>9</v>
      </c>
      <c r="F11" s="248"/>
      <c r="G11" s="248"/>
      <c r="H11" s="248"/>
      <c r="I11" s="248"/>
      <c r="J11" s="248"/>
      <c r="K11" s="248"/>
      <c r="L11" s="250" t="s">
        <v>10</v>
      </c>
      <c r="M11" s="250" t="s">
        <v>11</v>
      </c>
      <c r="N11" s="250" t="s">
        <v>12</v>
      </c>
      <c r="O11" s="248" t="s">
        <v>13</v>
      </c>
      <c r="P11" s="248"/>
      <c r="Q11" s="248"/>
    </row>
    <row r="12" spans="1:17" ht="71.25" customHeight="1">
      <c r="A12" s="251"/>
      <c r="B12" s="254"/>
      <c r="C12" s="255"/>
      <c r="D12" s="265"/>
      <c r="E12" s="13" t="s">
        <v>2</v>
      </c>
      <c r="F12" s="13" t="s">
        <v>74</v>
      </c>
      <c r="G12" s="13" t="s">
        <v>67</v>
      </c>
      <c r="H12" s="13" t="s">
        <v>35</v>
      </c>
      <c r="I12" s="13" t="s">
        <v>77</v>
      </c>
      <c r="J12" s="13" t="s">
        <v>79</v>
      </c>
      <c r="K12" s="13" t="s">
        <v>63</v>
      </c>
      <c r="L12" s="250"/>
      <c r="M12" s="250"/>
      <c r="N12" s="250"/>
      <c r="O12" s="248"/>
      <c r="P12" s="248"/>
      <c r="Q12" s="248"/>
    </row>
    <row r="13" spans="1:17" s="6" customFormat="1" ht="27.75" customHeight="1">
      <c r="A13" s="16">
        <v>1</v>
      </c>
      <c r="B13" s="244" t="str">
        <f>ЖН!B9</f>
        <v>Олимжонова Нигина Содиқжон қизи</v>
      </c>
      <c r="C13" s="245"/>
      <c r="D13" s="37">
        <f>ЖН!C9</f>
        <v>0</v>
      </c>
      <c r="E13" s="16" t="e">
        <f>ЖН!#REF!+ЖН!#REF!</f>
        <v>#REF!</v>
      </c>
      <c r="F13" s="16" t="e">
        <f>ЖН!#REF!+ЖН!#REF!</f>
        <v>#REF!</v>
      </c>
      <c r="G13" s="16" t="e">
        <f>E13+F13</f>
        <v>#REF!</v>
      </c>
      <c r="H13" s="16" t="e">
        <f>ОН!#REF!+ОН!#REF!</f>
        <v>#REF!</v>
      </c>
      <c r="I13" s="16" t="e">
        <f>ОН!#REF!+ОН!#REF!</f>
        <v>#REF!</v>
      </c>
      <c r="J13" s="16" t="e">
        <f>H13+I13</f>
        <v>#REF!</v>
      </c>
      <c r="K13" s="16" t="e">
        <f>G13+J13</f>
        <v>#REF!</v>
      </c>
      <c r="L13" s="30" t="e">
        <f>IF(OR(E13&lt;11,F13&lt;11,H13&lt;11,I13&lt;6),"-","")</f>
        <v>#REF!</v>
      </c>
      <c r="M13" s="30" t="e">
        <f>IF(L13="-",K13,"")</f>
        <v>#REF!</v>
      </c>
      <c r="N13" s="30" t="e">
        <f>IF(L13="-","-","")</f>
        <v>#REF!</v>
      </c>
      <c r="O13" s="261"/>
      <c r="P13" s="262"/>
      <c r="Q13" s="263"/>
    </row>
    <row r="14" spans="1:17" s="6" customFormat="1" ht="27.75" customHeight="1">
      <c r="A14" s="16">
        <v>2</v>
      </c>
      <c r="B14" s="244" t="str">
        <f>ЖН!B10</f>
        <v>Рисқулова Комила Зохиджон қизи</v>
      </c>
      <c r="C14" s="245"/>
      <c r="D14" s="37">
        <f>ЖН!C10</f>
        <v>0</v>
      </c>
      <c r="E14" s="16" t="e">
        <f>ЖН!#REF!+ЖН!#REF!</f>
        <v>#REF!</v>
      </c>
      <c r="F14" s="16" t="e">
        <f>ЖН!#REF!+ЖН!#REF!</f>
        <v>#REF!</v>
      </c>
      <c r="G14" s="16" t="e">
        <f aca="true" t="shared" si="0" ref="G14:G38">E14+F14</f>
        <v>#REF!</v>
      </c>
      <c r="H14" s="16" t="e">
        <f>ОН!#REF!+ОН!#REF!</f>
        <v>#REF!</v>
      </c>
      <c r="I14" s="16" t="e">
        <f>ОН!#REF!+ОН!#REF!</f>
        <v>#REF!</v>
      </c>
      <c r="J14" s="16" t="e">
        <f aca="true" t="shared" si="1" ref="J14:J38">H14+I14</f>
        <v>#REF!</v>
      </c>
      <c r="K14" s="16" t="e">
        <f aca="true" t="shared" si="2" ref="K14:K38">G14+J14</f>
        <v>#REF!</v>
      </c>
      <c r="L14" s="30" t="e">
        <f aca="true" t="shared" si="3" ref="L14:L38">IF(OR(E14&lt;11,F14&lt;11,H14&lt;11,I14&lt;6),"-","")</f>
        <v>#REF!</v>
      </c>
      <c r="M14" s="30" t="e">
        <f aca="true" t="shared" si="4" ref="M14:M38">IF(L14="-",K14,"")</f>
        <v>#REF!</v>
      </c>
      <c r="N14" s="30" t="e">
        <f aca="true" t="shared" si="5" ref="N14:N38">IF(L14="-","-","")</f>
        <v>#REF!</v>
      </c>
      <c r="O14" s="261"/>
      <c r="P14" s="262"/>
      <c r="Q14" s="263"/>
    </row>
    <row r="15" spans="1:17" s="6" customFormat="1" ht="27.75" customHeight="1">
      <c r="A15" s="16">
        <v>3</v>
      </c>
      <c r="B15" s="244" t="str">
        <f>ЖН!B11</f>
        <v>Ҳимматов Элёр Тотлибой ўғли</v>
      </c>
      <c r="C15" s="245"/>
      <c r="D15" s="37">
        <f>ЖН!C11</f>
        <v>0</v>
      </c>
      <c r="E15" s="16" t="e">
        <f>ЖН!#REF!+ЖН!#REF!</f>
        <v>#REF!</v>
      </c>
      <c r="F15" s="16" t="e">
        <f>ЖН!#REF!+ЖН!#REF!</f>
        <v>#REF!</v>
      </c>
      <c r="G15" s="16" t="e">
        <f t="shared" si="0"/>
        <v>#REF!</v>
      </c>
      <c r="H15" s="16" t="e">
        <f>ОН!#REF!+ОН!#REF!</f>
        <v>#REF!</v>
      </c>
      <c r="I15" s="16" t="e">
        <f>ОН!#REF!+ОН!#REF!</f>
        <v>#REF!</v>
      </c>
      <c r="J15" s="16" t="e">
        <f t="shared" si="1"/>
        <v>#REF!</v>
      </c>
      <c r="K15" s="16" t="e">
        <f t="shared" si="2"/>
        <v>#REF!</v>
      </c>
      <c r="L15" s="30" t="e">
        <f t="shared" si="3"/>
        <v>#REF!</v>
      </c>
      <c r="M15" s="30" t="e">
        <f t="shared" si="4"/>
        <v>#REF!</v>
      </c>
      <c r="N15" s="30" t="e">
        <f t="shared" si="5"/>
        <v>#REF!</v>
      </c>
      <c r="O15" s="261"/>
      <c r="P15" s="262"/>
      <c r="Q15" s="263"/>
    </row>
    <row r="16" spans="1:17" s="6" customFormat="1" ht="27.75" customHeight="1">
      <c r="A16" s="16">
        <v>4</v>
      </c>
      <c r="B16" s="244" t="str">
        <f>ЖН!B12</f>
        <v>Носиров Саидхон Зафархон ўғли</v>
      </c>
      <c r="C16" s="245"/>
      <c r="D16" s="37">
        <f>ЖН!C12</f>
        <v>0</v>
      </c>
      <c r="E16" s="16" t="e">
        <f>ЖН!#REF!+ЖН!#REF!</f>
        <v>#REF!</v>
      </c>
      <c r="F16" s="16" t="e">
        <f>ЖН!#REF!+ЖН!#REF!</f>
        <v>#REF!</v>
      </c>
      <c r="G16" s="16" t="e">
        <f t="shared" si="0"/>
        <v>#REF!</v>
      </c>
      <c r="H16" s="16" t="e">
        <f>ОН!#REF!+ОН!#REF!</f>
        <v>#REF!</v>
      </c>
      <c r="I16" s="16" t="e">
        <f>ОН!#REF!+ОН!#REF!</f>
        <v>#REF!</v>
      </c>
      <c r="J16" s="16" t="e">
        <f t="shared" si="1"/>
        <v>#REF!</v>
      </c>
      <c r="K16" s="16" t="e">
        <f t="shared" si="2"/>
        <v>#REF!</v>
      </c>
      <c r="L16" s="30" t="e">
        <f t="shared" si="3"/>
        <v>#REF!</v>
      </c>
      <c r="M16" s="30" t="e">
        <f t="shared" si="4"/>
        <v>#REF!</v>
      </c>
      <c r="N16" s="30" t="e">
        <f t="shared" si="5"/>
        <v>#REF!</v>
      </c>
      <c r="O16" s="261"/>
      <c r="P16" s="262"/>
      <c r="Q16" s="263"/>
    </row>
    <row r="17" spans="1:17" s="6" customFormat="1" ht="27.75" customHeight="1">
      <c r="A17" s="16">
        <v>5</v>
      </c>
      <c r="B17" s="244" t="str">
        <f>ЖН!B13</f>
        <v>Мирзахакимова Лаззат Нурмат қизи</v>
      </c>
      <c r="C17" s="245"/>
      <c r="D17" s="39">
        <f>ЖН!C13</f>
        <v>0</v>
      </c>
      <c r="E17" s="16" t="e">
        <f>ЖН!#REF!+ЖН!#REF!</f>
        <v>#REF!</v>
      </c>
      <c r="F17" s="16" t="e">
        <f>ЖН!#REF!+ЖН!#REF!</f>
        <v>#REF!</v>
      </c>
      <c r="G17" s="16" t="e">
        <f t="shared" si="0"/>
        <v>#REF!</v>
      </c>
      <c r="H17" s="16" t="e">
        <f>ОН!#REF!+ОН!#REF!</f>
        <v>#REF!</v>
      </c>
      <c r="I17" s="16" t="e">
        <f>ОН!#REF!+ОН!#REF!</f>
        <v>#REF!</v>
      </c>
      <c r="J17" s="16" t="e">
        <f t="shared" si="1"/>
        <v>#REF!</v>
      </c>
      <c r="K17" s="16" t="e">
        <f t="shared" si="2"/>
        <v>#REF!</v>
      </c>
      <c r="L17" s="30" t="e">
        <f t="shared" si="3"/>
        <v>#REF!</v>
      </c>
      <c r="M17" s="30" t="e">
        <f t="shared" si="4"/>
        <v>#REF!</v>
      </c>
      <c r="N17" s="30" t="e">
        <f t="shared" si="5"/>
        <v>#REF!</v>
      </c>
      <c r="O17" s="261"/>
      <c r="P17" s="262"/>
      <c r="Q17" s="263"/>
    </row>
    <row r="18" spans="1:17" s="6" customFormat="1" ht="27.75" customHeight="1">
      <c r="A18" s="16">
        <v>6</v>
      </c>
      <c r="B18" s="244">
        <f>ЖН!B21</f>
        <v>0</v>
      </c>
      <c r="C18" s="245"/>
      <c r="D18" s="39">
        <f>ЖН!C21</f>
        <v>0</v>
      </c>
      <c r="E18" s="16" t="e">
        <f>ЖН!#REF!+ЖН!#REF!</f>
        <v>#REF!</v>
      </c>
      <c r="F18" s="16" t="e">
        <f>ЖН!#REF!+ЖН!#REF!</f>
        <v>#REF!</v>
      </c>
      <c r="G18" s="16" t="e">
        <f t="shared" si="0"/>
        <v>#REF!</v>
      </c>
      <c r="H18" s="16" t="e">
        <f>ОН!#REF!+ОН!#REF!</f>
        <v>#REF!</v>
      </c>
      <c r="I18" s="16" t="e">
        <f>ОН!#REF!+ОН!#REF!</f>
        <v>#REF!</v>
      </c>
      <c r="J18" s="16" t="e">
        <f t="shared" si="1"/>
        <v>#REF!</v>
      </c>
      <c r="K18" s="16" t="e">
        <f t="shared" si="2"/>
        <v>#REF!</v>
      </c>
      <c r="L18" s="30" t="e">
        <f t="shared" si="3"/>
        <v>#REF!</v>
      </c>
      <c r="M18" s="30" t="e">
        <f t="shared" si="4"/>
        <v>#REF!</v>
      </c>
      <c r="N18" s="30" t="e">
        <f t="shared" si="5"/>
        <v>#REF!</v>
      </c>
      <c r="O18" s="261"/>
      <c r="P18" s="262"/>
      <c r="Q18" s="263"/>
    </row>
    <row r="19" spans="1:17" s="6" customFormat="1" ht="27.75" customHeight="1">
      <c r="A19" s="16">
        <v>7</v>
      </c>
      <c r="B19" s="244" t="e">
        <f>ЖН!#REF!</f>
        <v>#REF!</v>
      </c>
      <c r="C19" s="245"/>
      <c r="D19" s="39" t="e">
        <f>ЖН!#REF!</f>
        <v>#REF!</v>
      </c>
      <c r="E19" s="16" t="e">
        <f>ЖН!#REF!+ЖН!#REF!</f>
        <v>#REF!</v>
      </c>
      <c r="F19" s="16" t="e">
        <f>ЖН!#REF!+ЖН!#REF!</f>
        <v>#REF!</v>
      </c>
      <c r="G19" s="16" t="e">
        <f t="shared" si="0"/>
        <v>#REF!</v>
      </c>
      <c r="H19" s="16" t="e">
        <f>ОН!#REF!+ОН!#REF!</f>
        <v>#REF!</v>
      </c>
      <c r="I19" s="16" t="e">
        <f>ОН!#REF!+ОН!#REF!</f>
        <v>#REF!</v>
      </c>
      <c r="J19" s="16" t="e">
        <f t="shared" si="1"/>
        <v>#REF!</v>
      </c>
      <c r="K19" s="16" t="e">
        <f t="shared" si="2"/>
        <v>#REF!</v>
      </c>
      <c r="L19" s="30" t="e">
        <f t="shared" si="3"/>
        <v>#REF!</v>
      </c>
      <c r="M19" s="30" t="e">
        <f t="shared" si="4"/>
        <v>#REF!</v>
      </c>
      <c r="N19" s="30" t="e">
        <f t="shared" si="5"/>
        <v>#REF!</v>
      </c>
      <c r="O19" s="261"/>
      <c r="P19" s="262"/>
      <c r="Q19" s="263"/>
    </row>
    <row r="20" spans="1:17" s="6" customFormat="1" ht="27.75" customHeight="1">
      <c r="A20" s="16">
        <v>8</v>
      </c>
      <c r="B20" s="244" t="e">
        <f>ЖН!#REF!</f>
        <v>#REF!</v>
      </c>
      <c r="C20" s="245"/>
      <c r="D20" s="39" t="e">
        <f>ЖН!#REF!</f>
        <v>#REF!</v>
      </c>
      <c r="E20" s="16" t="e">
        <f>ЖН!#REF!+ЖН!#REF!</f>
        <v>#REF!</v>
      </c>
      <c r="F20" s="16" t="e">
        <f>ЖН!#REF!+ЖН!#REF!</f>
        <v>#REF!</v>
      </c>
      <c r="G20" s="16" t="e">
        <f t="shared" si="0"/>
        <v>#REF!</v>
      </c>
      <c r="H20" s="16" t="e">
        <f>ОН!#REF!+ОН!#REF!</f>
        <v>#REF!</v>
      </c>
      <c r="I20" s="16" t="e">
        <f>ОН!#REF!+ОН!#REF!</f>
        <v>#REF!</v>
      </c>
      <c r="J20" s="16" t="e">
        <f t="shared" si="1"/>
        <v>#REF!</v>
      </c>
      <c r="K20" s="16" t="e">
        <f t="shared" si="2"/>
        <v>#REF!</v>
      </c>
      <c r="L20" s="30" t="e">
        <f t="shared" si="3"/>
        <v>#REF!</v>
      </c>
      <c r="M20" s="30" t="e">
        <f t="shared" si="4"/>
        <v>#REF!</v>
      </c>
      <c r="N20" s="30" t="e">
        <f t="shared" si="5"/>
        <v>#REF!</v>
      </c>
      <c r="O20" s="261"/>
      <c r="P20" s="262"/>
      <c r="Q20" s="263"/>
    </row>
    <row r="21" spans="1:17" s="6" customFormat="1" ht="27.75" customHeight="1">
      <c r="A21" s="16">
        <v>9</v>
      </c>
      <c r="B21" s="244" t="e">
        <f>ЖН!#REF!</f>
        <v>#REF!</v>
      </c>
      <c r="C21" s="245"/>
      <c r="D21" s="39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 t="e">
        <f t="shared" si="0"/>
        <v>#REF!</v>
      </c>
      <c r="H21" s="16" t="e">
        <f>ОН!#REF!+ОН!#REF!</f>
        <v>#REF!</v>
      </c>
      <c r="I21" s="16" t="e">
        <f>ОН!#REF!+ОН!#REF!</f>
        <v>#REF!</v>
      </c>
      <c r="J21" s="16" t="e">
        <f t="shared" si="1"/>
        <v>#REF!</v>
      </c>
      <c r="K21" s="16" t="e">
        <f t="shared" si="2"/>
        <v>#REF!</v>
      </c>
      <c r="L21" s="30" t="e">
        <f t="shared" si="3"/>
        <v>#REF!</v>
      </c>
      <c r="M21" s="30" t="e">
        <f t="shared" si="4"/>
        <v>#REF!</v>
      </c>
      <c r="N21" s="30" t="e">
        <f t="shared" si="5"/>
        <v>#REF!</v>
      </c>
      <c r="O21" s="261"/>
      <c r="P21" s="262"/>
      <c r="Q21" s="263"/>
    </row>
    <row r="22" spans="1:17" s="6" customFormat="1" ht="27.75" customHeight="1">
      <c r="A22" s="16">
        <v>10</v>
      </c>
      <c r="B22" s="244" t="e">
        <f>ЖН!#REF!</f>
        <v>#REF!</v>
      </c>
      <c r="C22" s="245"/>
      <c r="D22" s="39" t="e">
        <f>ЖН!#REF!</f>
        <v>#REF!</v>
      </c>
      <c r="E22" s="16" t="e">
        <f>ЖН!#REF!+ЖН!#REF!</f>
        <v>#REF!</v>
      </c>
      <c r="F22" s="16" t="e">
        <f>ЖН!#REF!+ЖН!#REF!</f>
        <v>#REF!</v>
      </c>
      <c r="G22" s="16" t="e">
        <f t="shared" si="0"/>
        <v>#REF!</v>
      </c>
      <c r="H22" s="16" t="e">
        <f>ОН!#REF!+ОН!#REF!</f>
        <v>#REF!</v>
      </c>
      <c r="I22" s="16" t="e">
        <f>ОН!#REF!+ОН!#REF!</f>
        <v>#REF!</v>
      </c>
      <c r="J22" s="16" t="e">
        <f t="shared" si="1"/>
        <v>#REF!</v>
      </c>
      <c r="K22" s="16" t="e">
        <f t="shared" si="2"/>
        <v>#REF!</v>
      </c>
      <c r="L22" s="30" t="e">
        <f t="shared" si="3"/>
        <v>#REF!</v>
      </c>
      <c r="M22" s="30" t="e">
        <f t="shared" si="4"/>
        <v>#REF!</v>
      </c>
      <c r="N22" s="30" t="e">
        <f t="shared" si="5"/>
        <v>#REF!</v>
      </c>
      <c r="O22" s="261"/>
      <c r="P22" s="262"/>
      <c r="Q22" s="263"/>
    </row>
    <row r="23" spans="1:17" s="6" customFormat="1" ht="27.75" customHeight="1">
      <c r="A23" s="16">
        <v>11</v>
      </c>
      <c r="B23" s="244" t="e">
        <f>ЖН!#REF!</f>
        <v>#REF!</v>
      </c>
      <c r="C23" s="245"/>
      <c r="D23" s="39" t="e">
        <f>ЖН!#REF!</f>
        <v>#REF!</v>
      </c>
      <c r="E23" s="16" t="e">
        <f>ЖН!#REF!+ЖН!#REF!</f>
        <v>#REF!</v>
      </c>
      <c r="F23" s="16" t="e">
        <f>ЖН!#REF!+ЖН!#REF!</f>
        <v>#REF!</v>
      </c>
      <c r="G23" s="16" t="e">
        <f t="shared" si="0"/>
        <v>#REF!</v>
      </c>
      <c r="H23" s="16" t="e">
        <f>ОН!#REF!+ОН!#REF!</f>
        <v>#REF!</v>
      </c>
      <c r="I23" s="16" t="e">
        <f>ОН!#REF!+ОН!#REF!</f>
        <v>#REF!</v>
      </c>
      <c r="J23" s="16" t="e">
        <f t="shared" si="1"/>
        <v>#REF!</v>
      </c>
      <c r="K23" s="16" t="e">
        <f t="shared" si="2"/>
        <v>#REF!</v>
      </c>
      <c r="L23" s="30" t="e">
        <f t="shared" si="3"/>
        <v>#REF!</v>
      </c>
      <c r="M23" s="30" t="e">
        <f t="shared" si="4"/>
        <v>#REF!</v>
      </c>
      <c r="N23" s="30" t="e">
        <f t="shared" si="5"/>
        <v>#REF!</v>
      </c>
      <c r="O23" s="261"/>
      <c r="P23" s="262"/>
      <c r="Q23" s="263"/>
    </row>
    <row r="24" spans="1:17" s="6" customFormat="1" ht="27.75" customHeight="1">
      <c r="A24" s="16">
        <v>12</v>
      </c>
      <c r="B24" s="244" t="e">
        <f>ЖН!#REF!</f>
        <v>#REF!</v>
      </c>
      <c r="C24" s="245"/>
      <c r="D24" s="39" t="e">
        <f>ЖН!#REF!</f>
        <v>#REF!</v>
      </c>
      <c r="E24" s="16" t="e">
        <f>ЖН!#REF!+ЖН!#REF!</f>
        <v>#REF!</v>
      </c>
      <c r="F24" s="16" t="e">
        <f>ЖН!#REF!+ЖН!#REF!</f>
        <v>#REF!</v>
      </c>
      <c r="G24" s="16" t="e">
        <f t="shared" si="0"/>
        <v>#REF!</v>
      </c>
      <c r="H24" s="16" t="e">
        <f>ОН!#REF!+ОН!#REF!</f>
        <v>#REF!</v>
      </c>
      <c r="I24" s="16" t="e">
        <f>ОН!#REF!+ОН!#REF!</f>
        <v>#REF!</v>
      </c>
      <c r="J24" s="16" t="e">
        <f t="shared" si="1"/>
        <v>#REF!</v>
      </c>
      <c r="K24" s="16" t="e">
        <f t="shared" si="2"/>
        <v>#REF!</v>
      </c>
      <c r="L24" s="30" t="e">
        <f t="shared" si="3"/>
        <v>#REF!</v>
      </c>
      <c r="M24" s="30" t="e">
        <f t="shared" si="4"/>
        <v>#REF!</v>
      </c>
      <c r="N24" s="30" t="e">
        <f t="shared" si="5"/>
        <v>#REF!</v>
      </c>
      <c r="O24" s="261"/>
      <c r="P24" s="262"/>
      <c r="Q24" s="263"/>
    </row>
    <row r="25" spans="1:17" s="6" customFormat="1" ht="27.75" customHeight="1">
      <c r="A25" s="16">
        <v>13</v>
      </c>
      <c r="B25" s="244" t="e">
        <f>ЖН!#REF!</f>
        <v>#REF!</v>
      </c>
      <c r="C25" s="245"/>
      <c r="D25" s="39" t="e">
        <f>ЖН!#REF!</f>
        <v>#REF!</v>
      </c>
      <c r="E25" s="16" t="e">
        <f>ЖН!#REF!+ЖН!#REF!</f>
        <v>#REF!</v>
      </c>
      <c r="F25" s="16" t="e">
        <f>ЖН!#REF!+ЖН!#REF!</f>
        <v>#REF!</v>
      </c>
      <c r="G25" s="16" t="e">
        <f t="shared" si="0"/>
        <v>#REF!</v>
      </c>
      <c r="H25" s="16" t="e">
        <f>ОН!#REF!+ОН!#REF!</f>
        <v>#REF!</v>
      </c>
      <c r="I25" s="16" t="e">
        <f>ОН!#REF!+ОН!#REF!</f>
        <v>#REF!</v>
      </c>
      <c r="J25" s="16" t="e">
        <f t="shared" si="1"/>
        <v>#REF!</v>
      </c>
      <c r="K25" s="16" t="e">
        <f t="shared" si="2"/>
        <v>#REF!</v>
      </c>
      <c r="L25" s="30" t="e">
        <f t="shared" si="3"/>
        <v>#REF!</v>
      </c>
      <c r="M25" s="30" t="e">
        <f t="shared" si="4"/>
        <v>#REF!</v>
      </c>
      <c r="N25" s="30" t="e">
        <f t="shared" si="5"/>
        <v>#REF!</v>
      </c>
      <c r="O25" s="261"/>
      <c r="P25" s="262"/>
      <c r="Q25" s="263"/>
    </row>
    <row r="26" spans="1:17" s="6" customFormat="1" ht="27.75" customHeight="1">
      <c r="A26" s="16">
        <v>14</v>
      </c>
      <c r="B26" s="244" t="e">
        <f>ЖН!#REF!</f>
        <v>#REF!</v>
      </c>
      <c r="C26" s="245"/>
      <c r="D26" s="39" t="e">
        <f>ЖН!#REF!</f>
        <v>#REF!</v>
      </c>
      <c r="E26" s="16" t="e">
        <f>ЖН!#REF!+ЖН!#REF!</f>
        <v>#REF!</v>
      </c>
      <c r="F26" s="16" t="e">
        <f>ЖН!#REF!+ЖН!#REF!</f>
        <v>#REF!</v>
      </c>
      <c r="G26" s="16" t="e">
        <f t="shared" si="0"/>
        <v>#REF!</v>
      </c>
      <c r="H26" s="16" t="e">
        <f>ОН!#REF!+ОН!#REF!</f>
        <v>#REF!</v>
      </c>
      <c r="I26" s="16" t="e">
        <f>ОН!#REF!+ОН!#REF!</f>
        <v>#REF!</v>
      </c>
      <c r="J26" s="16" t="e">
        <f t="shared" si="1"/>
        <v>#REF!</v>
      </c>
      <c r="K26" s="16" t="e">
        <f t="shared" si="2"/>
        <v>#REF!</v>
      </c>
      <c r="L26" s="30" t="e">
        <f t="shared" si="3"/>
        <v>#REF!</v>
      </c>
      <c r="M26" s="30" t="e">
        <f t="shared" si="4"/>
        <v>#REF!</v>
      </c>
      <c r="N26" s="30" t="e">
        <f t="shared" si="5"/>
        <v>#REF!</v>
      </c>
      <c r="O26" s="261"/>
      <c r="P26" s="262"/>
      <c r="Q26" s="263"/>
    </row>
    <row r="27" spans="1:17" s="6" customFormat="1" ht="27.75" customHeight="1">
      <c r="A27" s="16">
        <v>15</v>
      </c>
      <c r="B27" s="244" t="e">
        <f>ЖН!#REF!</f>
        <v>#REF!</v>
      </c>
      <c r="C27" s="245"/>
      <c r="D27" s="39" t="e">
        <f>ЖН!#REF!</f>
        <v>#REF!</v>
      </c>
      <c r="E27" s="16" t="e">
        <f>ЖН!#REF!+ЖН!#REF!</f>
        <v>#REF!</v>
      </c>
      <c r="F27" s="16" t="e">
        <f>ЖН!#REF!+ЖН!#REF!</f>
        <v>#REF!</v>
      </c>
      <c r="G27" s="16" t="e">
        <f t="shared" si="0"/>
        <v>#REF!</v>
      </c>
      <c r="H27" s="16" t="e">
        <f>ОН!#REF!+ОН!#REF!</f>
        <v>#REF!</v>
      </c>
      <c r="I27" s="16" t="e">
        <f>ОН!#REF!+ОН!#REF!</f>
        <v>#REF!</v>
      </c>
      <c r="J27" s="16" t="e">
        <f t="shared" si="1"/>
        <v>#REF!</v>
      </c>
      <c r="K27" s="16" t="e">
        <f t="shared" si="2"/>
        <v>#REF!</v>
      </c>
      <c r="L27" s="30" t="e">
        <f t="shared" si="3"/>
        <v>#REF!</v>
      </c>
      <c r="M27" s="30" t="e">
        <f t="shared" si="4"/>
        <v>#REF!</v>
      </c>
      <c r="N27" s="30" t="e">
        <f t="shared" si="5"/>
        <v>#REF!</v>
      </c>
      <c r="O27" s="261"/>
      <c r="P27" s="262"/>
      <c r="Q27" s="263"/>
    </row>
    <row r="28" spans="1:17" s="6" customFormat="1" ht="27.75" customHeight="1">
      <c r="A28" s="16">
        <v>16</v>
      </c>
      <c r="B28" s="244" t="e">
        <f>ЖН!#REF!</f>
        <v>#REF!</v>
      </c>
      <c r="C28" s="245"/>
      <c r="D28" s="39" t="e">
        <f>ЖН!#REF!</f>
        <v>#REF!</v>
      </c>
      <c r="E28" s="16" t="e">
        <f>ЖН!#REF!+ЖН!#REF!</f>
        <v>#REF!</v>
      </c>
      <c r="F28" s="16" t="e">
        <f>ЖН!#REF!+ЖН!#REF!</f>
        <v>#REF!</v>
      </c>
      <c r="G28" s="16" t="e">
        <f t="shared" si="0"/>
        <v>#REF!</v>
      </c>
      <c r="H28" s="16" t="e">
        <f>ОН!#REF!+ОН!#REF!</f>
        <v>#REF!</v>
      </c>
      <c r="I28" s="16" t="e">
        <f>ОН!#REF!+ОН!#REF!</f>
        <v>#REF!</v>
      </c>
      <c r="J28" s="16" t="e">
        <f t="shared" si="1"/>
        <v>#REF!</v>
      </c>
      <c r="K28" s="16" t="e">
        <f t="shared" si="2"/>
        <v>#REF!</v>
      </c>
      <c r="L28" s="30" t="e">
        <f t="shared" si="3"/>
        <v>#REF!</v>
      </c>
      <c r="M28" s="30" t="e">
        <f t="shared" si="4"/>
        <v>#REF!</v>
      </c>
      <c r="N28" s="30" t="e">
        <f t="shared" si="5"/>
        <v>#REF!</v>
      </c>
      <c r="O28" s="261"/>
      <c r="P28" s="262"/>
      <c r="Q28" s="263"/>
    </row>
    <row r="29" spans="1:17" s="6" customFormat="1" ht="22.5" customHeight="1">
      <c r="A29" s="16">
        <v>17</v>
      </c>
      <c r="B29" s="244" t="e">
        <f>ЖН!#REF!</f>
        <v>#REF!</v>
      </c>
      <c r="C29" s="245"/>
      <c r="D29" s="39" t="e">
        <f>ЖН!#REF!</f>
        <v>#REF!</v>
      </c>
      <c r="E29" s="16" t="e">
        <f>ЖН!#REF!+ЖН!#REF!</f>
        <v>#REF!</v>
      </c>
      <c r="F29" s="16" t="e">
        <f>ЖН!#REF!+ЖН!#REF!</f>
        <v>#REF!</v>
      </c>
      <c r="G29" s="16" t="e">
        <f t="shared" si="0"/>
        <v>#REF!</v>
      </c>
      <c r="H29" s="16" t="e">
        <f>ОН!#REF!+ОН!#REF!</f>
        <v>#REF!</v>
      </c>
      <c r="I29" s="16" t="e">
        <f>ОН!#REF!+ОН!#REF!</f>
        <v>#REF!</v>
      </c>
      <c r="J29" s="16" t="e">
        <f t="shared" si="1"/>
        <v>#REF!</v>
      </c>
      <c r="K29" s="16" t="e">
        <f t="shared" si="2"/>
        <v>#REF!</v>
      </c>
      <c r="L29" s="30" t="e">
        <f t="shared" si="3"/>
        <v>#REF!</v>
      </c>
      <c r="M29" s="30" t="e">
        <f t="shared" si="4"/>
        <v>#REF!</v>
      </c>
      <c r="N29" s="30" t="e">
        <f t="shared" si="5"/>
        <v>#REF!</v>
      </c>
      <c r="O29" s="261"/>
      <c r="P29" s="262"/>
      <c r="Q29" s="263"/>
    </row>
    <row r="30" spans="1:17" s="6" customFormat="1" ht="22.5" customHeight="1">
      <c r="A30" s="16">
        <v>18</v>
      </c>
      <c r="B30" s="244" t="e">
        <f>ЖН!#REF!</f>
        <v>#REF!</v>
      </c>
      <c r="C30" s="245"/>
      <c r="D30" s="39" t="e">
        <f>ЖН!#REF!</f>
        <v>#REF!</v>
      </c>
      <c r="E30" s="16" t="e">
        <f>ЖН!#REF!+ЖН!#REF!</f>
        <v>#REF!</v>
      </c>
      <c r="F30" s="16" t="e">
        <f>ЖН!#REF!+ЖН!#REF!</f>
        <v>#REF!</v>
      </c>
      <c r="G30" s="16" t="e">
        <f t="shared" si="0"/>
        <v>#REF!</v>
      </c>
      <c r="H30" s="16" t="e">
        <f>ОН!#REF!+ОН!#REF!</f>
        <v>#REF!</v>
      </c>
      <c r="I30" s="16" t="e">
        <f>ОН!#REF!+ОН!#REF!</f>
        <v>#REF!</v>
      </c>
      <c r="J30" s="16" t="e">
        <f t="shared" si="1"/>
        <v>#REF!</v>
      </c>
      <c r="K30" s="16" t="e">
        <f t="shared" si="2"/>
        <v>#REF!</v>
      </c>
      <c r="L30" s="30" t="e">
        <f t="shared" si="3"/>
        <v>#REF!</v>
      </c>
      <c r="M30" s="30" t="e">
        <f t="shared" si="4"/>
        <v>#REF!</v>
      </c>
      <c r="N30" s="30" t="e">
        <f t="shared" si="5"/>
        <v>#REF!</v>
      </c>
      <c r="O30" s="261"/>
      <c r="P30" s="262"/>
      <c r="Q30" s="263"/>
    </row>
    <row r="31" spans="1:17" s="6" customFormat="1" ht="22.5" customHeight="1">
      <c r="A31" s="16">
        <v>19</v>
      </c>
      <c r="B31" s="244" t="e">
        <f>ЖН!#REF!</f>
        <v>#REF!</v>
      </c>
      <c r="C31" s="245"/>
      <c r="D31" s="39" t="e">
        <f>ЖН!#REF!</f>
        <v>#REF!</v>
      </c>
      <c r="E31" s="16" t="e">
        <f>ЖН!#REF!+ЖН!#REF!</f>
        <v>#REF!</v>
      </c>
      <c r="F31" s="16" t="e">
        <f>ЖН!#REF!+ЖН!#REF!</f>
        <v>#REF!</v>
      </c>
      <c r="G31" s="16" t="e">
        <f t="shared" si="0"/>
        <v>#REF!</v>
      </c>
      <c r="H31" s="16" t="e">
        <f>ОН!#REF!+ОН!#REF!</f>
        <v>#REF!</v>
      </c>
      <c r="I31" s="16" t="e">
        <f>ОН!#REF!+ОН!#REF!</f>
        <v>#REF!</v>
      </c>
      <c r="J31" s="16" t="e">
        <f t="shared" si="1"/>
        <v>#REF!</v>
      </c>
      <c r="K31" s="16" t="e">
        <f t="shared" si="2"/>
        <v>#REF!</v>
      </c>
      <c r="L31" s="30" t="e">
        <f t="shared" si="3"/>
        <v>#REF!</v>
      </c>
      <c r="M31" s="30" t="e">
        <f t="shared" si="4"/>
        <v>#REF!</v>
      </c>
      <c r="N31" s="30" t="e">
        <f t="shared" si="5"/>
        <v>#REF!</v>
      </c>
      <c r="O31" s="261"/>
      <c r="P31" s="262"/>
      <c r="Q31" s="263"/>
    </row>
    <row r="32" spans="1:17" s="6" customFormat="1" ht="22.5" customHeight="1" hidden="1">
      <c r="A32" s="16">
        <v>20</v>
      </c>
      <c r="B32" s="244" t="e">
        <f>ЖН!#REF!</f>
        <v>#REF!</v>
      </c>
      <c r="C32" s="245"/>
      <c r="D32" s="18" t="e">
        <f>ЖН!#REF!</f>
        <v>#REF!</v>
      </c>
      <c r="E32" s="16" t="e">
        <f>ЖН!#REF!+ЖН!#REF!</f>
        <v>#REF!</v>
      </c>
      <c r="F32" s="16" t="e">
        <f>ЖН!#REF!+ЖН!#REF!</f>
        <v>#REF!</v>
      </c>
      <c r="G32" s="16" t="e">
        <f t="shared" si="0"/>
        <v>#REF!</v>
      </c>
      <c r="H32" s="16" t="e">
        <f>ОН!#REF!+ОН!#REF!</f>
        <v>#REF!</v>
      </c>
      <c r="I32" s="16" t="e">
        <f>ОН!#REF!+ОН!#REF!</f>
        <v>#REF!</v>
      </c>
      <c r="J32" s="16" t="e">
        <f t="shared" si="1"/>
        <v>#REF!</v>
      </c>
      <c r="K32" s="16" t="e">
        <f t="shared" si="2"/>
        <v>#REF!</v>
      </c>
      <c r="L32" s="30" t="e">
        <f t="shared" si="3"/>
        <v>#REF!</v>
      </c>
      <c r="M32" s="30" t="e">
        <f t="shared" si="4"/>
        <v>#REF!</v>
      </c>
      <c r="N32" s="30" t="e">
        <f t="shared" si="5"/>
        <v>#REF!</v>
      </c>
      <c r="O32" s="261"/>
      <c r="P32" s="262"/>
      <c r="Q32" s="263"/>
    </row>
    <row r="33" spans="1:17" s="6" customFormat="1" ht="22.5" customHeight="1" hidden="1">
      <c r="A33" s="16">
        <v>21</v>
      </c>
      <c r="B33" s="244" t="e">
        <f>ЖН!#REF!</f>
        <v>#REF!</v>
      </c>
      <c r="C33" s="245"/>
      <c r="D33" s="18" t="e">
        <f>ЖН!#REF!</f>
        <v>#REF!</v>
      </c>
      <c r="E33" s="16" t="e">
        <f>ЖН!#REF!+ЖН!#REF!</f>
        <v>#REF!</v>
      </c>
      <c r="F33" s="16" t="e">
        <f>ЖН!#REF!+ЖН!#REF!</f>
        <v>#REF!</v>
      </c>
      <c r="G33" s="16" t="e">
        <f t="shared" si="0"/>
        <v>#REF!</v>
      </c>
      <c r="H33" s="16" t="e">
        <f>ОН!#REF!+ОН!#REF!</f>
        <v>#REF!</v>
      </c>
      <c r="I33" s="16" t="e">
        <f>ОН!#REF!+ОН!#REF!</f>
        <v>#REF!</v>
      </c>
      <c r="J33" s="16" t="e">
        <f t="shared" si="1"/>
        <v>#REF!</v>
      </c>
      <c r="K33" s="16" t="e">
        <f t="shared" si="2"/>
        <v>#REF!</v>
      </c>
      <c r="L33" s="30" t="e">
        <f t="shared" si="3"/>
        <v>#REF!</v>
      </c>
      <c r="M33" s="30" t="e">
        <f t="shared" si="4"/>
        <v>#REF!</v>
      </c>
      <c r="N33" s="30" t="e">
        <f t="shared" si="5"/>
        <v>#REF!</v>
      </c>
      <c r="O33" s="261"/>
      <c r="P33" s="262"/>
      <c r="Q33" s="263"/>
    </row>
    <row r="34" spans="1:17" s="6" customFormat="1" ht="22.5" customHeight="1" hidden="1">
      <c r="A34" s="16">
        <v>22</v>
      </c>
      <c r="B34" s="244" t="e">
        <f>ЖН!#REF!</f>
        <v>#REF!</v>
      </c>
      <c r="C34" s="245"/>
      <c r="D34" s="18" t="e">
        <f>ЖН!#REF!</f>
        <v>#REF!</v>
      </c>
      <c r="E34" s="16" t="e">
        <f>ЖН!#REF!+ЖН!#REF!</f>
        <v>#REF!</v>
      </c>
      <c r="F34" s="16" t="e">
        <f>ЖН!#REF!+ЖН!#REF!</f>
        <v>#REF!</v>
      </c>
      <c r="G34" s="16" t="e">
        <f t="shared" si="0"/>
        <v>#REF!</v>
      </c>
      <c r="H34" s="16" t="e">
        <f>ОН!#REF!+ОН!#REF!</f>
        <v>#REF!</v>
      </c>
      <c r="I34" s="16" t="e">
        <f>ОН!#REF!+ОН!#REF!</f>
        <v>#REF!</v>
      </c>
      <c r="J34" s="16" t="e">
        <f t="shared" si="1"/>
        <v>#REF!</v>
      </c>
      <c r="K34" s="16" t="e">
        <f t="shared" si="2"/>
        <v>#REF!</v>
      </c>
      <c r="L34" s="30" t="e">
        <f t="shared" si="3"/>
        <v>#REF!</v>
      </c>
      <c r="M34" s="30" t="e">
        <f t="shared" si="4"/>
        <v>#REF!</v>
      </c>
      <c r="N34" s="30" t="e">
        <f t="shared" si="5"/>
        <v>#REF!</v>
      </c>
      <c r="O34" s="261"/>
      <c r="P34" s="262"/>
      <c r="Q34" s="263"/>
    </row>
    <row r="35" spans="1:17" s="6" customFormat="1" ht="22.5" customHeight="1" hidden="1">
      <c r="A35" s="16">
        <v>23</v>
      </c>
      <c r="B35" s="244" t="e">
        <f>ЖН!#REF!</f>
        <v>#REF!</v>
      </c>
      <c r="C35" s="245"/>
      <c r="D35" s="18" t="e">
        <f>ЖН!#REF!</f>
        <v>#REF!</v>
      </c>
      <c r="E35" s="16" t="e">
        <f>ЖН!#REF!+ЖН!#REF!</f>
        <v>#REF!</v>
      </c>
      <c r="F35" s="16" t="e">
        <f>ЖН!#REF!+ЖН!#REF!</f>
        <v>#REF!</v>
      </c>
      <c r="G35" s="16" t="e">
        <f t="shared" si="0"/>
        <v>#REF!</v>
      </c>
      <c r="H35" s="16" t="e">
        <f>ОН!#REF!+ОН!#REF!</f>
        <v>#REF!</v>
      </c>
      <c r="I35" s="16" t="e">
        <f>ОН!#REF!+ОН!#REF!</f>
        <v>#REF!</v>
      </c>
      <c r="J35" s="16" t="e">
        <f t="shared" si="1"/>
        <v>#REF!</v>
      </c>
      <c r="K35" s="16" t="e">
        <f t="shared" si="2"/>
        <v>#REF!</v>
      </c>
      <c r="L35" s="30" t="e">
        <f t="shared" si="3"/>
        <v>#REF!</v>
      </c>
      <c r="M35" s="30" t="e">
        <f t="shared" si="4"/>
        <v>#REF!</v>
      </c>
      <c r="N35" s="30" t="e">
        <f t="shared" si="5"/>
        <v>#REF!</v>
      </c>
      <c r="O35" s="261"/>
      <c r="P35" s="262"/>
      <c r="Q35" s="263"/>
    </row>
    <row r="36" spans="1:17" s="6" customFormat="1" ht="22.5" customHeight="1" hidden="1">
      <c r="A36" s="16">
        <v>24</v>
      </c>
      <c r="B36" s="244" t="e">
        <f>ЖН!#REF!</f>
        <v>#REF!</v>
      </c>
      <c r="C36" s="245"/>
      <c r="D36" s="18" t="e">
        <f>ЖН!#REF!</f>
        <v>#REF!</v>
      </c>
      <c r="E36" s="16" t="e">
        <f>ЖН!#REF!+ЖН!#REF!</f>
        <v>#REF!</v>
      </c>
      <c r="F36" s="16" t="e">
        <f>ЖН!#REF!+ЖН!#REF!</f>
        <v>#REF!</v>
      </c>
      <c r="G36" s="16" t="e">
        <f t="shared" si="0"/>
        <v>#REF!</v>
      </c>
      <c r="H36" s="16" t="e">
        <f>ОН!#REF!+ОН!#REF!</f>
        <v>#REF!</v>
      </c>
      <c r="I36" s="16" t="e">
        <f>ОН!#REF!+ОН!#REF!</f>
        <v>#REF!</v>
      </c>
      <c r="J36" s="16" t="e">
        <f t="shared" si="1"/>
        <v>#REF!</v>
      </c>
      <c r="K36" s="16" t="e">
        <f t="shared" si="2"/>
        <v>#REF!</v>
      </c>
      <c r="L36" s="30" t="e">
        <f t="shared" si="3"/>
        <v>#REF!</v>
      </c>
      <c r="M36" s="30" t="e">
        <f t="shared" si="4"/>
        <v>#REF!</v>
      </c>
      <c r="N36" s="30" t="e">
        <f t="shared" si="5"/>
        <v>#REF!</v>
      </c>
      <c r="O36" s="261"/>
      <c r="P36" s="262"/>
      <c r="Q36" s="263"/>
    </row>
    <row r="37" spans="1:17" s="6" customFormat="1" ht="22.5" customHeight="1" hidden="1">
      <c r="A37" s="16">
        <v>25</v>
      </c>
      <c r="B37" s="244" t="e">
        <f>ЖН!#REF!</f>
        <v>#REF!</v>
      </c>
      <c r="C37" s="245"/>
      <c r="D37" s="18" t="e">
        <f>ЖН!#REF!</f>
        <v>#REF!</v>
      </c>
      <c r="E37" s="16" t="e">
        <f>ЖН!#REF!+ЖН!#REF!</f>
        <v>#REF!</v>
      </c>
      <c r="F37" s="16" t="e">
        <f>ЖН!#REF!+ЖН!#REF!</f>
        <v>#REF!</v>
      </c>
      <c r="G37" s="16" t="e">
        <f t="shared" si="0"/>
        <v>#REF!</v>
      </c>
      <c r="H37" s="16" t="e">
        <f>ОН!#REF!+ОН!#REF!</f>
        <v>#REF!</v>
      </c>
      <c r="I37" s="16" t="e">
        <f>ОН!#REF!+ОН!#REF!</f>
        <v>#REF!</v>
      </c>
      <c r="J37" s="16" t="e">
        <f t="shared" si="1"/>
        <v>#REF!</v>
      </c>
      <c r="K37" s="16" t="e">
        <f t="shared" si="2"/>
        <v>#REF!</v>
      </c>
      <c r="L37" s="30" t="e">
        <f t="shared" si="3"/>
        <v>#REF!</v>
      </c>
      <c r="M37" s="30" t="e">
        <f t="shared" si="4"/>
        <v>#REF!</v>
      </c>
      <c r="N37" s="30" t="e">
        <f t="shared" si="5"/>
        <v>#REF!</v>
      </c>
      <c r="O37" s="261"/>
      <c r="P37" s="262"/>
      <c r="Q37" s="263"/>
    </row>
    <row r="38" spans="1:17" s="6" customFormat="1" ht="22.5" customHeight="1" hidden="1">
      <c r="A38" s="16">
        <v>26</v>
      </c>
      <c r="B38" s="244" t="e">
        <f>ЖН!#REF!</f>
        <v>#REF!</v>
      </c>
      <c r="C38" s="245"/>
      <c r="D38" s="18" t="e">
        <f>ЖН!#REF!</f>
        <v>#REF!</v>
      </c>
      <c r="E38" s="16" t="e">
        <f>ЖН!#REF!+ЖН!#REF!</f>
        <v>#REF!</v>
      </c>
      <c r="F38" s="16" t="e">
        <f>ЖН!#REF!+ЖН!#REF!</f>
        <v>#REF!</v>
      </c>
      <c r="G38" s="16" t="e">
        <f t="shared" si="0"/>
        <v>#REF!</v>
      </c>
      <c r="H38" s="16" t="e">
        <f>ОН!#REF!+ОН!#REF!</f>
        <v>#REF!</v>
      </c>
      <c r="I38" s="16" t="e">
        <f>ОН!#REF!+ОН!#REF!</f>
        <v>#REF!</v>
      </c>
      <c r="J38" s="16" t="e">
        <f t="shared" si="1"/>
        <v>#REF!</v>
      </c>
      <c r="K38" s="16" t="e">
        <f t="shared" si="2"/>
        <v>#REF!</v>
      </c>
      <c r="L38" s="30" t="e">
        <f t="shared" si="3"/>
        <v>#REF!</v>
      </c>
      <c r="M38" s="30" t="e">
        <f t="shared" si="4"/>
        <v>#REF!</v>
      </c>
      <c r="N38" s="30" t="e">
        <f t="shared" si="5"/>
        <v>#REF!</v>
      </c>
      <c r="O38" s="261"/>
      <c r="P38" s="262"/>
      <c r="Q38" s="263"/>
    </row>
    <row r="39" spans="1:17" ht="49.5" customHeight="1">
      <c r="A39" s="242" t="s">
        <v>14</v>
      </c>
      <c r="B39" s="242"/>
      <c r="C39" s="242"/>
      <c r="D39" s="9"/>
      <c r="E39" s="10"/>
      <c r="F39" s="11"/>
      <c r="G39" s="11"/>
      <c r="H39" s="11"/>
      <c r="I39" s="10"/>
      <c r="J39" s="10"/>
      <c r="K39" s="12"/>
      <c r="L39" s="12"/>
      <c r="M39" s="10"/>
      <c r="N39" s="10"/>
      <c r="O39" s="243"/>
      <c r="P39" s="243"/>
      <c r="Q39" s="243"/>
    </row>
    <row r="40" spans="1:3" ht="39.75" customHeight="1">
      <c r="A40" s="209"/>
      <c r="B40" s="209"/>
      <c r="C40" s="209"/>
    </row>
    <row r="41" spans="1:17" ht="18">
      <c r="A41" s="22"/>
      <c r="B41" s="22"/>
      <c r="C41" s="23" t="s">
        <v>15</v>
      </c>
      <c r="D41" s="54">
        <f>M!G21</f>
        <v>15</v>
      </c>
      <c r="E41" s="25" t="s">
        <v>42</v>
      </c>
      <c r="F41" s="25"/>
      <c r="G41" s="25"/>
      <c r="H41" s="25"/>
      <c r="I41" s="19"/>
      <c r="J41" s="19"/>
      <c r="K41" s="25"/>
      <c r="L41" s="25"/>
      <c r="M41" s="19"/>
      <c r="N41" s="26"/>
      <c r="O41" s="19"/>
      <c r="P41" s="19"/>
      <c r="Q41" s="19"/>
    </row>
    <row r="42" spans="1:17" ht="18">
      <c r="A42" s="19"/>
      <c r="B42" s="19"/>
      <c r="C42" s="26"/>
      <c r="D42" s="26"/>
      <c r="E42" s="25" t="s">
        <v>16</v>
      </c>
      <c r="F42" s="25"/>
      <c r="G42" s="25"/>
      <c r="H42" s="25"/>
      <c r="I42" s="24"/>
      <c r="J42" s="24"/>
      <c r="K42" s="218" t="s">
        <v>17</v>
      </c>
      <c r="L42" s="218"/>
      <c r="M42" s="24"/>
      <c r="N42" s="24"/>
      <c r="O42" s="19"/>
      <c r="P42" s="19"/>
      <c r="Q42" s="19"/>
    </row>
    <row r="43" spans="1:17" ht="53.25" customHeight="1">
      <c r="A43" s="205"/>
      <c r="B43" s="205"/>
      <c r="C43" s="20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8">
      <c r="A44" s="259" t="s">
        <v>51</v>
      </c>
      <c r="B44" s="259"/>
      <c r="C44" s="259"/>
      <c r="D44" s="259"/>
      <c r="E44" s="260" t="str">
        <f>M!F21</f>
        <v>А.Ибрагимов</v>
      </c>
      <c r="F44" s="260"/>
      <c r="G44" s="260"/>
      <c r="H44" s="260"/>
      <c r="I44" s="27"/>
      <c r="J44" s="25" t="s">
        <v>18</v>
      </c>
      <c r="K44" s="25"/>
      <c r="L44" s="25"/>
      <c r="M44" s="24"/>
      <c r="N44" s="24"/>
      <c r="O44" s="215">
        <f>M!G18</f>
        <v>0</v>
      </c>
      <c r="P44" s="215"/>
      <c r="Q44" s="215"/>
    </row>
    <row r="45" spans="1:17" ht="18">
      <c r="A45" s="259" t="s">
        <v>19</v>
      </c>
      <c r="B45" s="259"/>
      <c r="C45" s="259"/>
      <c r="D45" s="28" t="s">
        <v>1</v>
      </c>
      <c r="E45" s="29"/>
      <c r="F45" s="212" t="s">
        <v>20</v>
      </c>
      <c r="G45" s="212"/>
      <c r="H45" s="212"/>
      <c r="I45" s="29"/>
      <c r="J45" s="29"/>
      <c r="K45" s="19"/>
      <c r="L45" s="19"/>
      <c r="M45" s="28"/>
      <c r="N45" s="28" t="s">
        <v>21</v>
      </c>
      <c r="O45" s="212" t="s">
        <v>20</v>
      </c>
      <c r="P45" s="212"/>
      <c r="Q45" s="212"/>
    </row>
  </sheetData>
  <sheetProtection/>
  <mergeCells count="89">
    <mergeCell ref="O29:Q29"/>
    <mergeCell ref="O30:Q30"/>
    <mergeCell ref="O31:Q31"/>
    <mergeCell ref="O32:Q32"/>
    <mergeCell ref="B29:C29"/>
    <mergeCell ref="B30:C30"/>
    <mergeCell ref="B31:C31"/>
    <mergeCell ref="B32:C32"/>
    <mergeCell ref="O8:Q8"/>
    <mergeCell ref="A2:Q2"/>
    <mergeCell ref="A3:Q3"/>
    <mergeCell ref="A4:I4"/>
    <mergeCell ref="A5:H5"/>
    <mergeCell ref="A6:Q6"/>
    <mergeCell ref="E7:F7"/>
    <mergeCell ref="H7:I7"/>
    <mergeCell ref="A8:B8"/>
    <mergeCell ref="C8:E8"/>
    <mergeCell ref="F8:H8"/>
    <mergeCell ref="I8:K8"/>
    <mergeCell ref="L8:N8"/>
    <mergeCell ref="A11:A12"/>
    <mergeCell ref="B11:C12"/>
    <mergeCell ref="D11:D12"/>
    <mergeCell ref="E11:K11"/>
    <mergeCell ref="L11:L12"/>
    <mergeCell ref="M11:M12"/>
    <mergeCell ref="B13:C13"/>
    <mergeCell ref="O13:Q13"/>
    <mergeCell ref="B14:C14"/>
    <mergeCell ref="O14:Q14"/>
    <mergeCell ref="C9:F9"/>
    <mergeCell ref="P9:Q9"/>
    <mergeCell ref="N11:N12"/>
    <mergeCell ref="O11:Q12"/>
    <mergeCell ref="H9:K9"/>
    <mergeCell ref="M9:O9"/>
    <mergeCell ref="B17:C17"/>
    <mergeCell ref="O17:Q17"/>
    <mergeCell ref="B18:C18"/>
    <mergeCell ref="O18:Q18"/>
    <mergeCell ref="B15:C15"/>
    <mergeCell ref="O15:Q15"/>
    <mergeCell ref="B16:C16"/>
    <mergeCell ref="O16:Q16"/>
    <mergeCell ref="B21:C21"/>
    <mergeCell ref="O21:Q21"/>
    <mergeCell ref="B22:C22"/>
    <mergeCell ref="O22:Q22"/>
    <mergeCell ref="B19:C19"/>
    <mergeCell ref="O19:Q19"/>
    <mergeCell ref="B20:C20"/>
    <mergeCell ref="O20:Q20"/>
    <mergeCell ref="B25:C25"/>
    <mergeCell ref="O25:Q25"/>
    <mergeCell ref="B26:C26"/>
    <mergeCell ref="O26:Q26"/>
    <mergeCell ref="B23:C23"/>
    <mergeCell ref="O23:Q23"/>
    <mergeCell ref="B24:C24"/>
    <mergeCell ref="O24:Q24"/>
    <mergeCell ref="O37:Q37"/>
    <mergeCell ref="A40:C40"/>
    <mergeCell ref="K42:L42"/>
    <mergeCell ref="B27:C27"/>
    <mergeCell ref="O27:Q27"/>
    <mergeCell ref="B28:C28"/>
    <mergeCell ref="O28:Q28"/>
    <mergeCell ref="B37:C37"/>
    <mergeCell ref="B38:C38"/>
    <mergeCell ref="O38:Q38"/>
    <mergeCell ref="O34:Q34"/>
    <mergeCell ref="O35:Q35"/>
    <mergeCell ref="O36:Q36"/>
    <mergeCell ref="B33:C33"/>
    <mergeCell ref="B34:C34"/>
    <mergeCell ref="B35:C35"/>
    <mergeCell ref="B36:C36"/>
    <mergeCell ref="O33:Q33"/>
    <mergeCell ref="O1:Q1"/>
    <mergeCell ref="O45:Q45"/>
    <mergeCell ref="A43:C43"/>
    <mergeCell ref="A44:D44"/>
    <mergeCell ref="E44:H44"/>
    <mergeCell ref="A45:C45"/>
    <mergeCell ref="F45:H45"/>
    <mergeCell ref="O44:Q44"/>
    <mergeCell ref="A39:C39"/>
    <mergeCell ref="O39:Q3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4.57421875" style="5" customWidth="1"/>
    <col min="3" max="3" width="41.00390625" style="5" customWidth="1"/>
    <col min="4" max="4" width="13.7109375" style="5" customWidth="1"/>
    <col min="5" max="6" width="4.7109375" style="5" hidden="1" customWidth="1"/>
    <col min="7" max="7" width="11.2812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9.28125" style="5" customWidth="1"/>
    <col min="12" max="12" width="10.00390625" style="5" customWidth="1"/>
    <col min="13" max="13" width="10.28125" style="5" customWidth="1"/>
    <col min="14" max="14" width="9.8515625" style="5" customWidth="1"/>
    <col min="15" max="15" width="6.57421875" style="5" customWidth="1"/>
    <col min="16" max="16" width="9.140625" style="5" customWidth="1"/>
    <col min="17" max="17" width="0.8554687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84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15.75" customHeight="1">
      <c r="A8" s="230" t="s">
        <v>40</v>
      </c>
      <c r="B8" s="230"/>
      <c r="C8" s="236" t="s">
        <v>87</v>
      </c>
      <c r="D8" s="236"/>
      <c r="E8" s="236"/>
      <c r="F8" s="237" t="s">
        <v>53</v>
      </c>
      <c r="G8" s="237"/>
      <c r="H8" s="237"/>
      <c r="I8" s="238" t="str">
        <f>ЖН!X6</f>
        <v>Турманов Т</v>
      </c>
      <c r="J8" s="238"/>
      <c r="K8" s="238"/>
      <c r="L8" s="237" t="s">
        <v>52</v>
      </c>
      <c r="M8" s="237"/>
      <c r="N8" s="237"/>
      <c r="O8" s="238" t="str">
        <f>ЖН!X7</f>
        <v>Ибрагимов</v>
      </c>
      <c r="P8" s="238"/>
      <c r="Q8" s="238"/>
    </row>
    <row r="9" spans="1:17" ht="18.75" customHeight="1">
      <c r="A9" s="21" t="s">
        <v>26</v>
      </c>
      <c r="B9" s="21"/>
      <c r="C9" s="235" t="s">
        <v>27</v>
      </c>
      <c r="D9" s="235"/>
      <c r="E9" s="235"/>
      <c r="F9" s="235"/>
      <c r="G9" s="33"/>
      <c r="H9" s="235" t="s">
        <v>47</v>
      </c>
      <c r="I9" s="235"/>
      <c r="J9" s="235"/>
      <c r="K9" s="235"/>
      <c r="L9" s="47"/>
      <c r="M9" s="267"/>
      <c r="N9" s="267"/>
      <c r="O9" s="57"/>
      <c r="P9" s="231"/>
      <c r="Q9" s="231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.75" customHeight="1">
      <c r="A11" s="251" t="s">
        <v>0</v>
      </c>
      <c r="B11" s="252" t="s">
        <v>41</v>
      </c>
      <c r="C11" s="253"/>
      <c r="D11" s="256" t="s">
        <v>8</v>
      </c>
      <c r="E11" s="248" t="s">
        <v>9</v>
      </c>
      <c r="F11" s="248"/>
      <c r="G11" s="248"/>
      <c r="H11" s="248"/>
      <c r="I11" s="248"/>
      <c r="J11" s="248"/>
      <c r="K11" s="248"/>
      <c r="L11" s="250" t="s">
        <v>10</v>
      </c>
      <c r="M11" s="250" t="s">
        <v>11</v>
      </c>
      <c r="N11" s="250" t="s">
        <v>12</v>
      </c>
      <c r="O11" s="248" t="s">
        <v>86</v>
      </c>
      <c r="P11" s="248"/>
      <c r="Q11" s="248"/>
    </row>
    <row r="12" spans="1:17" ht="80.25" customHeight="1">
      <c r="A12" s="251"/>
      <c r="B12" s="254"/>
      <c r="C12" s="255"/>
      <c r="D12" s="257"/>
      <c r="E12" s="13" t="s">
        <v>2</v>
      </c>
      <c r="F12" s="13" t="s">
        <v>3</v>
      </c>
      <c r="G12" s="13" t="s">
        <v>75</v>
      </c>
      <c r="H12" s="13" t="s">
        <v>35</v>
      </c>
      <c r="I12" s="13" t="s">
        <v>36</v>
      </c>
      <c r="J12" s="13" t="s">
        <v>79</v>
      </c>
      <c r="K12" s="13" t="s">
        <v>63</v>
      </c>
      <c r="L12" s="250"/>
      <c r="M12" s="250"/>
      <c r="N12" s="250"/>
      <c r="O12" s="248"/>
      <c r="P12" s="248"/>
      <c r="Q12" s="248"/>
    </row>
    <row r="13" spans="1:17" s="6" customFormat="1" ht="27.75" customHeight="1">
      <c r="A13" s="16">
        <v>1</v>
      </c>
      <c r="B13" s="244" t="str">
        <f>ЖН!B9</f>
        <v>Олимжонова Нигина Содиқжон қизи</v>
      </c>
      <c r="C13" s="245"/>
      <c r="D13" s="37">
        <f>ЖН!C9</f>
        <v>0</v>
      </c>
      <c r="E13" s="16">
        <f>ЖН!X9+ЖН!Y9</f>
        <v>5</v>
      </c>
      <c r="F13" s="16">
        <f>ЖН!Z9+ЖН!AA9</f>
        <v>4</v>
      </c>
      <c r="G13" s="16"/>
      <c r="H13" s="16"/>
      <c r="I13" s="16"/>
      <c r="J13" s="16"/>
      <c r="K13" s="16"/>
      <c r="L13" s="38"/>
      <c r="M13" s="30"/>
      <c r="N13" s="30"/>
      <c r="O13" s="261"/>
      <c r="P13" s="262"/>
      <c r="Q13" s="263"/>
    </row>
    <row r="14" spans="1:17" s="6" customFormat="1" ht="27.75" customHeight="1">
      <c r="A14" s="16">
        <v>2</v>
      </c>
      <c r="B14" s="244" t="str">
        <f>ЖН!B10</f>
        <v>Рисқулова Комила Зохиджон қизи</v>
      </c>
      <c r="C14" s="245"/>
      <c r="D14" s="37">
        <f>ЖН!C10</f>
        <v>0</v>
      </c>
      <c r="E14" s="16">
        <f>ЖН!X10+ЖН!Y10</f>
        <v>5</v>
      </c>
      <c r="F14" s="16">
        <f>ЖН!Z10+ЖН!AA10</f>
        <v>5</v>
      </c>
      <c r="G14" s="16"/>
      <c r="H14" s="16"/>
      <c r="I14" s="16"/>
      <c r="J14" s="16"/>
      <c r="K14" s="16"/>
      <c r="L14" s="38"/>
      <c r="M14" s="30"/>
      <c r="N14" s="30"/>
      <c r="O14" s="261"/>
      <c r="P14" s="262"/>
      <c r="Q14" s="263"/>
    </row>
    <row r="15" spans="1:17" s="6" customFormat="1" ht="27.75" customHeight="1">
      <c r="A15" s="16">
        <v>3</v>
      </c>
      <c r="B15" s="244" t="str">
        <f>ЖН!B11</f>
        <v>Ҳимматов Элёр Тотлибой ўғли</v>
      </c>
      <c r="C15" s="245"/>
      <c r="D15" s="37">
        <f>ЖН!C11</f>
        <v>0</v>
      </c>
      <c r="E15" s="16">
        <f>ЖН!X11+ЖН!Y11</f>
        <v>5</v>
      </c>
      <c r="F15" s="16">
        <f>ЖН!Z11+ЖН!AA11</f>
        <v>5</v>
      </c>
      <c r="G15" s="16"/>
      <c r="H15" s="16"/>
      <c r="I15" s="16"/>
      <c r="J15" s="16"/>
      <c r="K15" s="16"/>
      <c r="L15" s="38"/>
      <c r="M15" s="30"/>
      <c r="N15" s="30"/>
      <c r="O15" s="261"/>
      <c r="P15" s="262"/>
      <c r="Q15" s="263"/>
    </row>
    <row r="16" spans="1:17" s="6" customFormat="1" ht="27.75" customHeight="1">
      <c r="A16" s="16">
        <v>4</v>
      </c>
      <c r="B16" s="244" t="str">
        <f>ЖН!B12</f>
        <v>Носиров Саидхон Зафархон ўғли</v>
      </c>
      <c r="C16" s="245"/>
      <c r="D16" s="37">
        <f>ЖН!C12</f>
        <v>0</v>
      </c>
      <c r="E16" s="16">
        <f>ЖН!X12+ЖН!Y12</f>
        <v>5</v>
      </c>
      <c r="F16" s="16">
        <f>ЖН!Z12+ЖН!AA12</f>
        <v>4</v>
      </c>
      <c r="G16" s="16"/>
      <c r="H16" s="16"/>
      <c r="I16" s="16"/>
      <c r="J16" s="16"/>
      <c r="K16" s="16"/>
      <c r="L16" s="38"/>
      <c r="M16" s="30"/>
      <c r="N16" s="30"/>
      <c r="O16" s="261"/>
      <c r="P16" s="262"/>
      <c r="Q16" s="263"/>
    </row>
    <row r="17" spans="1:17" s="6" customFormat="1" ht="27.75" customHeight="1">
      <c r="A17" s="16">
        <v>5</v>
      </c>
      <c r="B17" s="244" t="str">
        <f>ЖН!B13</f>
        <v>Мирзахакимова Лаззат Нурмат қизи</v>
      </c>
      <c r="C17" s="245"/>
      <c r="D17" s="39">
        <f>ЖН!C13</f>
        <v>0</v>
      </c>
      <c r="E17" s="16">
        <f>ЖН!X13+ЖН!Y13</f>
        <v>5</v>
      </c>
      <c r="F17" s="16">
        <f>ЖН!Z13+ЖН!AA13</f>
        <v>5</v>
      </c>
      <c r="G17" s="16"/>
      <c r="H17" s="16"/>
      <c r="I17" s="16"/>
      <c r="J17" s="16"/>
      <c r="K17" s="16"/>
      <c r="L17" s="38"/>
      <c r="M17" s="30"/>
      <c r="N17" s="30"/>
      <c r="O17" s="261"/>
      <c r="P17" s="262"/>
      <c r="Q17" s="263"/>
    </row>
    <row r="18" spans="1:17" s="6" customFormat="1" ht="27.75" customHeight="1">
      <c r="A18" s="16">
        <v>6</v>
      </c>
      <c r="B18" s="244">
        <f>ЖН!B21</f>
        <v>0</v>
      </c>
      <c r="C18" s="245"/>
      <c r="D18" s="39">
        <f>ЖН!C21</f>
        <v>0</v>
      </c>
      <c r="E18" s="16">
        <f>ЖН!X21+ЖН!Y21</f>
        <v>0</v>
      </c>
      <c r="F18" s="16">
        <f>ЖН!Z21+ЖН!AA21</f>
        <v>0</v>
      </c>
      <c r="G18" s="16"/>
      <c r="H18" s="16"/>
      <c r="I18" s="16"/>
      <c r="J18" s="16"/>
      <c r="K18" s="16"/>
      <c r="L18" s="38"/>
      <c r="M18" s="30"/>
      <c r="N18" s="30"/>
      <c r="O18" s="261"/>
      <c r="P18" s="262"/>
      <c r="Q18" s="263"/>
    </row>
    <row r="19" spans="1:17" s="6" customFormat="1" ht="27.75" customHeight="1">
      <c r="A19" s="16">
        <v>7</v>
      </c>
      <c r="B19" s="244" t="e">
        <f>ЖН!#REF!</f>
        <v>#REF!</v>
      </c>
      <c r="C19" s="245"/>
      <c r="D19" s="39" t="e">
        <f>ЖН!#REF!</f>
        <v>#REF!</v>
      </c>
      <c r="E19" s="16" t="e">
        <f>ЖН!#REF!+ЖН!#REF!</f>
        <v>#REF!</v>
      </c>
      <c r="F19" s="16" t="e">
        <f>ЖН!#REF!+ЖН!#REF!</f>
        <v>#REF!</v>
      </c>
      <c r="G19" s="16"/>
      <c r="H19" s="16"/>
      <c r="I19" s="16"/>
      <c r="J19" s="16"/>
      <c r="K19" s="16"/>
      <c r="L19" s="38"/>
      <c r="M19" s="30"/>
      <c r="N19" s="30"/>
      <c r="O19" s="261"/>
      <c r="P19" s="262"/>
      <c r="Q19" s="263"/>
    </row>
    <row r="20" spans="1:17" s="6" customFormat="1" ht="27.75" customHeight="1">
      <c r="A20" s="16">
        <v>8</v>
      </c>
      <c r="B20" s="244" t="e">
        <f>ЖН!#REF!</f>
        <v>#REF!</v>
      </c>
      <c r="C20" s="245"/>
      <c r="D20" s="39" t="e">
        <f>ЖН!#REF!</f>
        <v>#REF!</v>
      </c>
      <c r="E20" s="16" t="e">
        <f>ЖН!#REF!+ЖН!#REF!</f>
        <v>#REF!</v>
      </c>
      <c r="F20" s="16" t="e">
        <f>ЖН!#REF!+ЖН!#REF!</f>
        <v>#REF!</v>
      </c>
      <c r="G20" s="16"/>
      <c r="H20" s="16"/>
      <c r="I20" s="16"/>
      <c r="J20" s="16"/>
      <c r="K20" s="16"/>
      <c r="L20" s="38"/>
      <c r="M20" s="30"/>
      <c r="N20" s="30"/>
      <c r="O20" s="261"/>
      <c r="P20" s="262"/>
      <c r="Q20" s="263"/>
    </row>
    <row r="21" spans="1:17" s="6" customFormat="1" ht="27.75" customHeight="1">
      <c r="A21" s="16">
        <v>9</v>
      </c>
      <c r="B21" s="244" t="e">
        <f>ЖН!#REF!</f>
        <v>#REF!</v>
      </c>
      <c r="C21" s="245"/>
      <c r="D21" s="39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8"/>
      <c r="M21" s="30"/>
      <c r="N21" s="30"/>
      <c r="O21" s="261"/>
      <c r="P21" s="262"/>
      <c r="Q21" s="263"/>
    </row>
    <row r="22" spans="1:17" s="6" customFormat="1" ht="27.75" customHeight="1">
      <c r="A22" s="16">
        <v>10</v>
      </c>
      <c r="B22" s="244" t="e">
        <f>ЖН!#REF!</f>
        <v>#REF!</v>
      </c>
      <c r="C22" s="245"/>
      <c r="D22" s="39" t="e">
        <f>ЖН!#REF!</f>
        <v>#REF!</v>
      </c>
      <c r="E22" s="16" t="e">
        <f>ЖН!#REF!+ЖН!#REF!</f>
        <v>#REF!</v>
      </c>
      <c r="F22" s="16" t="e">
        <f>ЖН!#REF!+ЖН!#REF!</f>
        <v>#REF!</v>
      </c>
      <c r="G22" s="16"/>
      <c r="H22" s="16"/>
      <c r="I22" s="16"/>
      <c r="J22" s="16"/>
      <c r="K22" s="16"/>
      <c r="L22" s="38"/>
      <c r="M22" s="30"/>
      <c r="N22" s="30"/>
      <c r="O22" s="261"/>
      <c r="P22" s="262"/>
      <c r="Q22" s="263"/>
    </row>
    <row r="23" spans="1:17" s="6" customFormat="1" ht="27.75" customHeight="1">
      <c r="A23" s="16">
        <v>11</v>
      </c>
      <c r="B23" s="244" t="e">
        <f>ЖН!#REF!</f>
        <v>#REF!</v>
      </c>
      <c r="C23" s="245"/>
      <c r="D23" s="39" t="e">
        <f>ЖН!#REF!</f>
        <v>#REF!</v>
      </c>
      <c r="E23" s="16" t="e">
        <f>ЖН!#REF!+ЖН!#REF!</f>
        <v>#REF!</v>
      </c>
      <c r="F23" s="16" t="e">
        <f>ЖН!#REF!+ЖН!#REF!</f>
        <v>#REF!</v>
      </c>
      <c r="G23" s="16"/>
      <c r="H23" s="16"/>
      <c r="I23" s="16"/>
      <c r="J23" s="16"/>
      <c r="K23" s="16"/>
      <c r="L23" s="38"/>
      <c r="M23" s="30"/>
      <c r="N23" s="30"/>
      <c r="O23" s="261"/>
      <c r="P23" s="262"/>
      <c r="Q23" s="263"/>
    </row>
    <row r="24" spans="1:17" s="6" customFormat="1" ht="27.75" customHeight="1">
      <c r="A24" s="16">
        <v>12</v>
      </c>
      <c r="B24" s="244" t="e">
        <f>ЖН!#REF!</f>
        <v>#REF!</v>
      </c>
      <c r="C24" s="245"/>
      <c r="D24" s="39" t="e">
        <f>ЖН!#REF!</f>
        <v>#REF!</v>
      </c>
      <c r="E24" s="16" t="e">
        <f>ЖН!#REF!+ЖН!#REF!</f>
        <v>#REF!</v>
      </c>
      <c r="F24" s="16" t="e">
        <f>ЖН!#REF!+ЖН!#REF!</f>
        <v>#REF!</v>
      </c>
      <c r="G24" s="16"/>
      <c r="H24" s="16"/>
      <c r="I24" s="16"/>
      <c r="J24" s="16"/>
      <c r="K24" s="16"/>
      <c r="L24" s="38"/>
      <c r="M24" s="30"/>
      <c r="N24" s="30"/>
      <c r="O24" s="261"/>
      <c r="P24" s="262"/>
      <c r="Q24" s="263"/>
    </row>
    <row r="25" spans="1:17" s="6" customFormat="1" ht="27.75" customHeight="1">
      <c r="A25" s="16">
        <v>13</v>
      </c>
      <c r="B25" s="244" t="e">
        <f>ЖН!#REF!</f>
        <v>#REF!</v>
      </c>
      <c r="C25" s="245"/>
      <c r="D25" s="39" t="e">
        <f>ЖН!#REF!</f>
        <v>#REF!</v>
      </c>
      <c r="E25" s="16" t="e">
        <f>ЖН!#REF!+ЖН!#REF!</f>
        <v>#REF!</v>
      </c>
      <c r="F25" s="16" t="e">
        <f>ЖН!#REF!+ЖН!#REF!</f>
        <v>#REF!</v>
      </c>
      <c r="G25" s="16"/>
      <c r="H25" s="16"/>
      <c r="I25" s="16"/>
      <c r="J25" s="16"/>
      <c r="K25" s="16"/>
      <c r="L25" s="38"/>
      <c r="M25" s="30"/>
      <c r="N25" s="30"/>
      <c r="O25" s="261"/>
      <c r="P25" s="262"/>
      <c r="Q25" s="263"/>
    </row>
    <row r="26" spans="1:17" s="6" customFormat="1" ht="27.75" customHeight="1">
      <c r="A26" s="16">
        <v>14</v>
      </c>
      <c r="B26" s="244" t="e">
        <f>ЖН!#REF!</f>
        <v>#REF!</v>
      </c>
      <c r="C26" s="245"/>
      <c r="D26" s="39" t="e">
        <f>ЖН!#REF!</f>
        <v>#REF!</v>
      </c>
      <c r="E26" s="16" t="e">
        <f>ЖН!#REF!+ЖН!#REF!</f>
        <v>#REF!</v>
      </c>
      <c r="F26" s="16" t="e">
        <f>ЖН!#REF!+ЖН!#REF!</f>
        <v>#REF!</v>
      </c>
      <c r="G26" s="16"/>
      <c r="H26" s="16"/>
      <c r="I26" s="16"/>
      <c r="J26" s="16"/>
      <c r="K26" s="16"/>
      <c r="L26" s="38"/>
      <c r="M26" s="30"/>
      <c r="N26" s="30"/>
      <c r="O26" s="261"/>
      <c r="P26" s="262"/>
      <c r="Q26" s="263"/>
    </row>
    <row r="27" spans="1:17" s="6" customFormat="1" ht="27.75" customHeight="1">
      <c r="A27" s="16">
        <v>15</v>
      </c>
      <c r="B27" s="244" t="e">
        <f>ЖН!#REF!</f>
        <v>#REF!</v>
      </c>
      <c r="C27" s="245"/>
      <c r="D27" s="39" t="e">
        <f>ЖН!#REF!</f>
        <v>#REF!</v>
      </c>
      <c r="E27" s="16" t="e">
        <f>ЖН!#REF!+ЖН!#REF!</f>
        <v>#REF!</v>
      </c>
      <c r="F27" s="16" t="e">
        <f>ЖН!#REF!+ЖН!#REF!</f>
        <v>#REF!</v>
      </c>
      <c r="G27" s="16"/>
      <c r="H27" s="16"/>
      <c r="I27" s="16"/>
      <c r="J27" s="16"/>
      <c r="K27" s="16"/>
      <c r="L27" s="38"/>
      <c r="M27" s="30"/>
      <c r="N27" s="30"/>
      <c r="O27" s="261"/>
      <c r="P27" s="262"/>
      <c r="Q27" s="263"/>
    </row>
    <row r="28" spans="1:17" s="6" customFormat="1" ht="27.75" customHeight="1">
      <c r="A28" s="16">
        <v>16</v>
      </c>
      <c r="B28" s="244" t="e">
        <f>ЖН!#REF!</f>
        <v>#REF!</v>
      </c>
      <c r="C28" s="245"/>
      <c r="D28" s="39" t="e">
        <f>ЖН!#REF!</f>
        <v>#REF!</v>
      </c>
      <c r="E28" s="16" t="e">
        <f>ЖН!#REF!+ЖН!#REF!</f>
        <v>#REF!</v>
      </c>
      <c r="F28" s="16" t="e">
        <f>ЖН!#REF!+ЖН!#REF!</f>
        <v>#REF!</v>
      </c>
      <c r="G28" s="16"/>
      <c r="H28" s="16"/>
      <c r="I28" s="16"/>
      <c r="J28" s="16"/>
      <c r="K28" s="16"/>
      <c r="L28" s="38"/>
      <c r="M28" s="30"/>
      <c r="N28" s="30"/>
      <c r="O28" s="261"/>
      <c r="P28" s="262"/>
      <c r="Q28" s="263"/>
    </row>
    <row r="29" spans="1:17" ht="49.5" customHeight="1">
      <c r="A29" s="242" t="s">
        <v>14</v>
      </c>
      <c r="B29" s="242"/>
      <c r="C29" s="242"/>
      <c r="D29" s="9"/>
      <c r="E29" s="10"/>
      <c r="F29" s="11"/>
      <c r="G29" s="11"/>
      <c r="H29" s="11"/>
      <c r="I29" s="10"/>
      <c r="J29" s="10"/>
      <c r="K29" s="12"/>
      <c r="L29" s="12"/>
      <c r="M29" s="10"/>
      <c r="N29" s="10"/>
      <c r="O29" s="243"/>
      <c r="P29" s="243"/>
      <c r="Q29" s="243"/>
    </row>
    <row r="30" spans="1:3" ht="39.75" customHeight="1">
      <c r="A30" s="209"/>
      <c r="B30" s="209"/>
      <c r="C30" s="209"/>
    </row>
    <row r="31" spans="1:17" ht="18">
      <c r="A31" s="22"/>
      <c r="B31" s="22"/>
      <c r="C31" s="23" t="s">
        <v>15</v>
      </c>
      <c r="D31" s="55">
        <f>M!G21</f>
        <v>15</v>
      </c>
      <c r="E31" s="77"/>
      <c r="F31" s="77"/>
      <c r="G31" s="25" t="s">
        <v>85</v>
      </c>
      <c r="H31" s="25"/>
      <c r="I31" s="25"/>
      <c r="J31" s="25"/>
      <c r="K31" s="19"/>
      <c r="L31" s="19"/>
      <c r="M31" s="19"/>
      <c r="N31" s="26"/>
      <c r="O31" s="19"/>
      <c r="P31" s="19"/>
      <c r="Q31" s="19"/>
    </row>
    <row r="32" spans="1:17" ht="18">
      <c r="A32" s="22"/>
      <c r="B32" s="22"/>
      <c r="C32" s="23"/>
      <c r="D32" s="78"/>
      <c r="E32" s="25"/>
      <c r="F32" s="25"/>
      <c r="G32" s="25"/>
      <c r="H32" s="25"/>
      <c r="I32" s="19"/>
      <c r="J32" s="19"/>
      <c r="K32" s="25"/>
      <c r="L32" s="25"/>
      <c r="M32" s="19"/>
      <c r="N32" s="26"/>
      <c r="O32" s="19"/>
      <c r="P32" s="19"/>
      <c r="Q32" s="19"/>
    </row>
    <row r="33" spans="1:17" ht="28.5" customHeight="1">
      <c r="A33" s="19"/>
      <c r="B33" s="19"/>
      <c r="C33" s="26"/>
      <c r="D33" s="217" t="s">
        <v>16</v>
      </c>
      <c r="E33" s="217"/>
      <c r="F33" s="217"/>
      <c r="G33" s="217"/>
      <c r="H33" s="25"/>
      <c r="I33" s="24"/>
      <c r="J33" s="24"/>
      <c r="K33" s="218" t="s">
        <v>17</v>
      </c>
      <c r="L33" s="218"/>
      <c r="M33" s="24"/>
      <c r="N33" s="24"/>
      <c r="O33" s="19"/>
      <c r="P33" s="19"/>
      <c r="Q33" s="19"/>
    </row>
    <row r="34" spans="1:17" ht="18">
      <c r="A34" s="205"/>
      <c r="B34" s="205"/>
      <c r="C34" s="20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8">
      <c r="A35" s="82" t="s">
        <v>78</v>
      </c>
      <c r="B35" s="26"/>
      <c r="C35" s="63"/>
      <c r="D35" s="215" t="str">
        <f>M!F21</f>
        <v>А.Ибрагимов</v>
      </c>
      <c r="E35" s="215"/>
      <c r="F35" s="215"/>
      <c r="G35" s="215"/>
      <c r="H35" s="77"/>
      <c r="I35" s="77"/>
      <c r="J35" s="77"/>
      <c r="K35" s="25" t="s">
        <v>18</v>
      </c>
      <c r="L35" s="25"/>
      <c r="M35" s="216"/>
      <c r="N35" s="216"/>
      <c r="O35" s="79" t="str">
        <f>M!G13</f>
        <v>М.Норқобилов</v>
      </c>
      <c r="P35" s="79"/>
      <c r="Q35" s="79"/>
    </row>
    <row r="36" spans="1:17" ht="18">
      <c r="A36" s="210" t="s">
        <v>19</v>
      </c>
      <c r="B36" s="210"/>
      <c r="C36" s="28" t="s">
        <v>1</v>
      </c>
      <c r="D36" s="211" t="s">
        <v>20</v>
      </c>
      <c r="E36" s="211"/>
      <c r="F36" s="211"/>
      <c r="G36" s="211"/>
      <c r="H36" s="77"/>
      <c r="I36" s="29"/>
      <c r="J36" s="29"/>
      <c r="K36" s="19"/>
      <c r="L36" s="19"/>
      <c r="M36" s="211" t="s">
        <v>21</v>
      </c>
      <c r="N36" s="211"/>
      <c r="O36" s="212" t="s">
        <v>20</v>
      </c>
      <c r="P36" s="212"/>
      <c r="Q36" s="212"/>
    </row>
  </sheetData>
  <sheetProtection/>
  <mergeCells count="70">
    <mergeCell ref="A36:B36"/>
    <mergeCell ref="D36:G36"/>
    <mergeCell ref="M36:N36"/>
    <mergeCell ref="O36:Q36"/>
    <mergeCell ref="A30:C30"/>
    <mergeCell ref="D33:G33"/>
    <mergeCell ref="K33:L33"/>
    <mergeCell ref="A34:C34"/>
    <mergeCell ref="D35:G35"/>
    <mergeCell ref="M35:N35"/>
    <mergeCell ref="B27:C27"/>
    <mergeCell ref="O27:Q27"/>
    <mergeCell ref="B28:C28"/>
    <mergeCell ref="O28:Q28"/>
    <mergeCell ref="A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L8:N8"/>
    <mergeCell ref="O8:Q8"/>
    <mergeCell ref="C9:F9"/>
    <mergeCell ref="H9:K9"/>
    <mergeCell ref="M9:N9"/>
    <mergeCell ref="P9:Q9"/>
    <mergeCell ref="E7:F7"/>
    <mergeCell ref="H7:I7"/>
    <mergeCell ref="A8:B8"/>
    <mergeCell ref="C8:E8"/>
    <mergeCell ref="F8:H8"/>
    <mergeCell ref="I8:K8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6"/>
  <sheetViews>
    <sheetView view="pageLayout" workbookViewId="0" topLeftCell="A1">
      <selection activeCell="G46" sqref="G46"/>
    </sheetView>
  </sheetViews>
  <sheetFormatPr defaultColWidth="9.140625" defaultRowHeight="12.75"/>
  <cols>
    <col min="1" max="2" width="4.57421875" style="5" customWidth="1"/>
    <col min="3" max="3" width="41.00390625" style="5" customWidth="1"/>
    <col min="4" max="4" width="13.7109375" style="5" customWidth="1"/>
    <col min="5" max="6" width="4.7109375" style="5" hidden="1" customWidth="1"/>
    <col min="7" max="7" width="11.2812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9.28125" style="5" customWidth="1"/>
    <col min="12" max="12" width="10.00390625" style="5" customWidth="1"/>
    <col min="13" max="13" width="10.28125" style="5" customWidth="1"/>
    <col min="14" max="14" width="9.8515625" style="5" customWidth="1"/>
    <col min="15" max="15" width="6.57421875" style="5" customWidth="1"/>
    <col min="16" max="16" width="9.140625" style="5" customWidth="1"/>
    <col min="17" max="17" width="0.8554687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84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15.75" customHeight="1">
      <c r="A8" s="230" t="s">
        <v>40</v>
      </c>
      <c r="B8" s="230"/>
      <c r="C8" s="236" t="s">
        <v>88</v>
      </c>
      <c r="D8" s="236"/>
      <c r="E8" s="236"/>
      <c r="F8" s="237" t="s">
        <v>53</v>
      </c>
      <c r="G8" s="237"/>
      <c r="H8" s="237"/>
      <c r="I8" s="239"/>
      <c r="J8" s="239"/>
      <c r="K8" s="239"/>
      <c r="L8" s="237" t="s">
        <v>52</v>
      </c>
      <c r="M8" s="237"/>
      <c r="N8" s="237"/>
      <c r="O8" s="268"/>
      <c r="P8" s="268"/>
      <c r="Q8" s="268"/>
    </row>
    <row r="9" spans="1:17" ht="18.75" customHeight="1">
      <c r="A9" s="21" t="s">
        <v>26</v>
      </c>
      <c r="B9" s="21"/>
      <c r="C9" s="235" t="s">
        <v>27</v>
      </c>
      <c r="D9" s="235"/>
      <c r="E9" s="235"/>
      <c r="F9" s="235"/>
      <c r="G9" s="33"/>
      <c r="H9" s="235" t="s">
        <v>47</v>
      </c>
      <c r="I9" s="235"/>
      <c r="J9" s="235"/>
      <c r="K9" s="235"/>
      <c r="L9" s="47"/>
      <c r="M9" s="267"/>
      <c r="N9" s="267"/>
      <c r="O9" s="57"/>
      <c r="P9" s="231"/>
      <c r="Q9" s="231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.75" customHeight="1">
      <c r="A11" s="251" t="s">
        <v>0</v>
      </c>
      <c r="B11" s="252" t="s">
        <v>41</v>
      </c>
      <c r="C11" s="253"/>
      <c r="D11" s="256" t="s">
        <v>8</v>
      </c>
      <c r="E11" s="248" t="s">
        <v>9</v>
      </c>
      <c r="F11" s="248"/>
      <c r="G11" s="248"/>
      <c r="H11" s="248"/>
      <c r="I11" s="248"/>
      <c r="J11" s="248"/>
      <c r="K11" s="248"/>
      <c r="L11" s="250" t="s">
        <v>10</v>
      </c>
      <c r="M11" s="250" t="s">
        <v>11</v>
      </c>
      <c r="N11" s="250" t="s">
        <v>12</v>
      </c>
      <c r="O11" s="248" t="s">
        <v>86</v>
      </c>
      <c r="P11" s="248"/>
      <c r="Q11" s="248"/>
    </row>
    <row r="12" spans="1:17" ht="80.25" customHeight="1">
      <c r="A12" s="251"/>
      <c r="B12" s="254"/>
      <c r="C12" s="255"/>
      <c r="D12" s="257"/>
      <c r="E12" s="13" t="s">
        <v>2</v>
      </c>
      <c r="F12" s="13" t="s">
        <v>3</v>
      </c>
      <c r="G12" s="13" t="s">
        <v>75</v>
      </c>
      <c r="H12" s="13" t="s">
        <v>35</v>
      </c>
      <c r="I12" s="13" t="s">
        <v>36</v>
      </c>
      <c r="J12" s="13" t="s">
        <v>79</v>
      </c>
      <c r="K12" s="13" t="s">
        <v>63</v>
      </c>
      <c r="L12" s="250"/>
      <c r="M12" s="250"/>
      <c r="N12" s="250"/>
      <c r="O12" s="248"/>
      <c r="P12" s="248"/>
      <c r="Q12" s="248"/>
    </row>
    <row r="13" spans="1:17" s="6" customFormat="1" ht="27.75" customHeight="1">
      <c r="A13" s="16">
        <v>1</v>
      </c>
      <c r="B13" s="244" t="str">
        <f>ЖН!B9</f>
        <v>Олимжонова Нигина Содиқжон қизи</v>
      </c>
      <c r="C13" s="245"/>
      <c r="D13" s="37">
        <f>ЖН!C9</f>
        <v>0</v>
      </c>
      <c r="E13" s="16">
        <f>ЖН!X9+ЖН!Y9</f>
        <v>5</v>
      </c>
      <c r="F13" s="16">
        <f>ЖН!Z9+ЖН!AA9</f>
        <v>4</v>
      </c>
      <c r="G13" s="16"/>
      <c r="H13" s="16"/>
      <c r="I13" s="16"/>
      <c r="J13" s="16"/>
      <c r="K13" s="16"/>
      <c r="L13" s="38"/>
      <c r="M13" s="30"/>
      <c r="N13" s="30"/>
      <c r="O13" s="261"/>
      <c r="P13" s="262"/>
      <c r="Q13" s="263"/>
    </row>
    <row r="14" spans="1:17" s="6" customFormat="1" ht="27.75" customHeight="1">
      <c r="A14" s="16">
        <v>2</v>
      </c>
      <c r="B14" s="244" t="str">
        <f>ЖН!B10</f>
        <v>Рисқулова Комила Зохиджон қизи</v>
      </c>
      <c r="C14" s="245"/>
      <c r="D14" s="37">
        <f>ЖН!C10</f>
        <v>0</v>
      </c>
      <c r="E14" s="16">
        <f>ЖН!X10+ЖН!Y10</f>
        <v>5</v>
      </c>
      <c r="F14" s="16">
        <f>ЖН!Z10+ЖН!AA10</f>
        <v>5</v>
      </c>
      <c r="G14" s="16"/>
      <c r="H14" s="16"/>
      <c r="I14" s="16"/>
      <c r="J14" s="16"/>
      <c r="K14" s="16"/>
      <c r="L14" s="38"/>
      <c r="M14" s="30"/>
      <c r="N14" s="30"/>
      <c r="O14" s="261"/>
      <c r="P14" s="262"/>
      <c r="Q14" s="263"/>
    </row>
    <row r="15" spans="1:17" s="6" customFormat="1" ht="27.75" customHeight="1">
      <c r="A15" s="16">
        <v>3</v>
      </c>
      <c r="B15" s="244" t="str">
        <f>ЖН!B11</f>
        <v>Ҳимматов Элёр Тотлибой ўғли</v>
      </c>
      <c r="C15" s="245"/>
      <c r="D15" s="37">
        <f>ЖН!C11</f>
        <v>0</v>
      </c>
      <c r="E15" s="16">
        <f>ЖН!X11+ЖН!Y11</f>
        <v>5</v>
      </c>
      <c r="F15" s="16">
        <f>ЖН!Z11+ЖН!AA11</f>
        <v>5</v>
      </c>
      <c r="G15" s="16"/>
      <c r="H15" s="16"/>
      <c r="I15" s="16"/>
      <c r="J15" s="16"/>
      <c r="K15" s="16"/>
      <c r="L15" s="38"/>
      <c r="M15" s="30"/>
      <c r="N15" s="30"/>
      <c r="O15" s="261"/>
      <c r="P15" s="262"/>
      <c r="Q15" s="263"/>
    </row>
    <row r="16" spans="1:17" s="6" customFormat="1" ht="27.75" customHeight="1">
      <c r="A16" s="16">
        <v>4</v>
      </c>
      <c r="B16" s="244" t="str">
        <f>ЖН!B12</f>
        <v>Носиров Саидхон Зафархон ўғли</v>
      </c>
      <c r="C16" s="245"/>
      <c r="D16" s="37">
        <f>ЖН!C12</f>
        <v>0</v>
      </c>
      <c r="E16" s="16">
        <f>ЖН!X12+ЖН!Y12</f>
        <v>5</v>
      </c>
      <c r="F16" s="16">
        <f>ЖН!Z12+ЖН!AA12</f>
        <v>4</v>
      </c>
      <c r="G16" s="16"/>
      <c r="H16" s="16"/>
      <c r="I16" s="16"/>
      <c r="J16" s="16"/>
      <c r="K16" s="16"/>
      <c r="L16" s="38"/>
      <c r="M16" s="30"/>
      <c r="N16" s="30"/>
      <c r="O16" s="261"/>
      <c r="P16" s="262"/>
      <c r="Q16" s="263"/>
    </row>
    <row r="17" spans="1:17" s="6" customFormat="1" ht="27.75" customHeight="1">
      <c r="A17" s="16">
        <v>5</v>
      </c>
      <c r="B17" s="244" t="str">
        <f>ЖН!B13</f>
        <v>Мирзахакимова Лаззат Нурмат қизи</v>
      </c>
      <c r="C17" s="245"/>
      <c r="D17" s="39">
        <f>ЖН!C13</f>
        <v>0</v>
      </c>
      <c r="E17" s="16">
        <f>ЖН!X13+ЖН!Y13</f>
        <v>5</v>
      </c>
      <c r="F17" s="16">
        <f>ЖН!Z13+ЖН!AA13</f>
        <v>5</v>
      </c>
      <c r="G17" s="16"/>
      <c r="H17" s="16"/>
      <c r="I17" s="16"/>
      <c r="J17" s="16"/>
      <c r="K17" s="16"/>
      <c r="L17" s="38"/>
      <c r="M17" s="30"/>
      <c r="N17" s="30"/>
      <c r="O17" s="261"/>
      <c r="P17" s="262"/>
      <c r="Q17" s="263"/>
    </row>
    <row r="18" spans="1:17" s="6" customFormat="1" ht="27.75" customHeight="1">
      <c r="A18" s="16">
        <v>6</v>
      </c>
      <c r="B18" s="244">
        <f>ЖН!B21</f>
        <v>0</v>
      </c>
      <c r="C18" s="245"/>
      <c r="D18" s="39">
        <f>ЖН!C21</f>
        <v>0</v>
      </c>
      <c r="E18" s="16">
        <f>ЖН!X21+ЖН!Y21</f>
        <v>0</v>
      </c>
      <c r="F18" s="16">
        <f>ЖН!Z21+ЖН!AA21</f>
        <v>0</v>
      </c>
      <c r="G18" s="16"/>
      <c r="H18" s="16"/>
      <c r="I18" s="16"/>
      <c r="J18" s="16"/>
      <c r="K18" s="16"/>
      <c r="L18" s="38"/>
      <c r="M18" s="30"/>
      <c r="N18" s="30"/>
      <c r="O18" s="261"/>
      <c r="P18" s="262"/>
      <c r="Q18" s="263"/>
    </row>
    <row r="19" spans="1:17" s="6" customFormat="1" ht="27.75" customHeight="1">
      <c r="A19" s="16">
        <v>7</v>
      </c>
      <c r="B19" s="244" t="e">
        <f>ЖН!#REF!</f>
        <v>#REF!</v>
      </c>
      <c r="C19" s="245"/>
      <c r="D19" s="39" t="e">
        <f>ЖН!#REF!</f>
        <v>#REF!</v>
      </c>
      <c r="E19" s="16" t="e">
        <f>ЖН!#REF!+ЖН!#REF!</f>
        <v>#REF!</v>
      </c>
      <c r="F19" s="16" t="e">
        <f>ЖН!#REF!+ЖН!#REF!</f>
        <v>#REF!</v>
      </c>
      <c r="G19" s="16"/>
      <c r="H19" s="16"/>
      <c r="I19" s="16"/>
      <c r="J19" s="16"/>
      <c r="K19" s="16"/>
      <c r="L19" s="38"/>
      <c r="M19" s="30"/>
      <c r="N19" s="30"/>
      <c r="O19" s="261"/>
      <c r="P19" s="262"/>
      <c r="Q19" s="263"/>
    </row>
    <row r="20" spans="1:17" s="6" customFormat="1" ht="27.75" customHeight="1">
      <c r="A20" s="16">
        <v>8</v>
      </c>
      <c r="B20" s="244" t="e">
        <f>ЖН!#REF!</f>
        <v>#REF!</v>
      </c>
      <c r="C20" s="245"/>
      <c r="D20" s="39" t="e">
        <f>ЖН!#REF!</f>
        <v>#REF!</v>
      </c>
      <c r="E20" s="16" t="e">
        <f>ЖН!#REF!+ЖН!#REF!</f>
        <v>#REF!</v>
      </c>
      <c r="F20" s="16" t="e">
        <f>ЖН!#REF!+ЖН!#REF!</f>
        <v>#REF!</v>
      </c>
      <c r="G20" s="16"/>
      <c r="H20" s="16"/>
      <c r="I20" s="16"/>
      <c r="J20" s="16"/>
      <c r="K20" s="16"/>
      <c r="L20" s="38"/>
      <c r="M20" s="30"/>
      <c r="N20" s="30"/>
      <c r="O20" s="261"/>
      <c r="P20" s="262"/>
      <c r="Q20" s="263"/>
    </row>
    <row r="21" spans="1:17" s="6" customFormat="1" ht="27.75" customHeight="1">
      <c r="A21" s="16">
        <v>9</v>
      </c>
      <c r="B21" s="244" t="e">
        <f>ЖН!#REF!</f>
        <v>#REF!</v>
      </c>
      <c r="C21" s="245"/>
      <c r="D21" s="39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8"/>
      <c r="M21" s="30"/>
      <c r="N21" s="30"/>
      <c r="O21" s="261"/>
      <c r="P21" s="262"/>
      <c r="Q21" s="263"/>
    </row>
    <row r="22" spans="1:17" s="6" customFormat="1" ht="27.75" customHeight="1">
      <c r="A22" s="16">
        <v>10</v>
      </c>
      <c r="B22" s="244" t="e">
        <f>ЖН!#REF!</f>
        <v>#REF!</v>
      </c>
      <c r="C22" s="245"/>
      <c r="D22" s="39" t="e">
        <f>ЖН!#REF!</f>
        <v>#REF!</v>
      </c>
      <c r="E22" s="16" t="e">
        <f>ЖН!#REF!+ЖН!#REF!</f>
        <v>#REF!</v>
      </c>
      <c r="F22" s="16" t="e">
        <f>ЖН!#REF!+ЖН!#REF!</f>
        <v>#REF!</v>
      </c>
      <c r="G22" s="16"/>
      <c r="H22" s="16"/>
      <c r="I22" s="16"/>
      <c r="J22" s="16"/>
      <c r="K22" s="16"/>
      <c r="L22" s="38"/>
      <c r="M22" s="30"/>
      <c r="N22" s="30"/>
      <c r="O22" s="261"/>
      <c r="P22" s="262"/>
      <c r="Q22" s="263"/>
    </row>
    <row r="23" spans="1:17" s="6" customFormat="1" ht="27.75" customHeight="1">
      <c r="A23" s="16">
        <v>11</v>
      </c>
      <c r="B23" s="244" t="e">
        <f>ЖН!#REF!</f>
        <v>#REF!</v>
      </c>
      <c r="C23" s="245"/>
      <c r="D23" s="39" t="e">
        <f>ЖН!#REF!</f>
        <v>#REF!</v>
      </c>
      <c r="E23" s="16" t="e">
        <f>ЖН!#REF!+ЖН!#REF!</f>
        <v>#REF!</v>
      </c>
      <c r="F23" s="16" t="e">
        <f>ЖН!#REF!+ЖН!#REF!</f>
        <v>#REF!</v>
      </c>
      <c r="G23" s="16"/>
      <c r="H23" s="16"/>
      <c r="I23" s="16"/>
      <c r="J23" s="16"/>
      <c r="K23" s="16"/>
      <c r="L23" s="38"/>
      <c r="M23" s="30"/>
      <c r="N23" s="30"/>
      <c r="O23" s="261"/>
      <c r="P23" s="262"/>
      <c r="Q23" s="263"/>
    </row>
    <row r="24" spans="1:17" s="6" customFormat="1" ht="27.75" customHeight="1">
      <c r="A24" s="16">
        <v>12</v>
      </c>
      <c r="B24" s="244" t="e">
        <f>ЖН!#REF!</f>
        <v>#REF!</v>
      </c>
      <c r="C24" s="245"/>
      <c r="D24" s="39" t="e">
        <f>ЖН!#REF!</f>
        <v>#REF!</v>
      </c>
      <c r="E24" s="16" t="e">
        <f>ЖН!#REF!+ЖН!#REF!</f>
        <v>#REF!</v>
      </c>
      <c r="F24" s="16" t="e">
        <f>ЖН!#REF!+ЖН!#REF!</f>
        <v>#REF!</v>
      </c>
      <c r="G24" s="16"/>
      <c r="H24" s="16"/>
      <c r="I24" s="16"/>
      <c r="J24" s="16"/>
      <c r="K24" s="16"/>
      <c r="L24" s="38"/>
      <c r="M24" s="30"/>
      <c r="N24" s="30"/>
      <c r="O24" s="261"/>
      <c r="P24" s="262"/>
      <c r="Q24" s="263"/>
    </row>
    <row r="25" spans="1:17" s="6" customFormat="1" ht="27.75" customHeight="1">
      <c r="A25" s="16">
        <v>13</v>
      </c>
      <c r="B25" s="244" t="e">
        <f>ЖН!#REF!</f>
        <v>#REF!</v>
      </c>
      <c r="C25" s="245"/>
      <c r="D25" s="39" t="e">
        <f>ЖН!#REF!</f>
        <v>#REF!</v>
      </c>
      <c r="E25" s="16" t="e">
        <f>ЖН!#REF!+ЖН!#REF!</f>
        <v>#REF!</v>
      </c>
      <c r="F25" s="16" t="e">
        <f>ЖН!#REF!+ЖН!#REF!</f>
        <v>#REF!</v>
      </c>
      <c r="G25" s="16"/>
      <c r="H25" s="16"/>
      <c r="I25" s="16"/>
      <c r="J25" s="16"/>
      <c r="K25" s="16"/>
      <c r="L25" s="38"/>
      <c r="M25" s="30"/>
      <c r="N25" s="30"/>
      <c r="O25" s="261"/>
      <c r="P25" s="262"/>
      <c r="Q25" s="263"/>
    </row>
    <row r="26" spans="1:17" s="6" customFormat="1" ht="27.75" customHeight="1">
      <c r="A26" s="16">
        <v>14</v>
      </c>
      <c r="B26" s="244" t="e">
        <f>ЖН!#REF!</f>
        <v>#REF!</v>
      </c>
      <c r="C26" s="245"/>
      <c r="D26" s="39" t="e">
        <f>ЖН!#REF!</f>
        <v>#REF!</v>
      </c>
      <c r="E26" s="16" t="e">
        <f>ЖН!#REF!+ЖН!#REF!</f>
        <v>#REF!</v>
      </c>
      <c r="F26" s="16" t="e">
        <f>ЖН!#REF!+ЖН!#REF!</f>
        <v>#REF!</v>
      </c>
      <c r="G26" s="16"/>
      <c r="H26" s="16"/>
      <c r="I26" s="16"/>
      <c r="J26" s="16"/>
      <c r="K26" s="16"/>
      <c r="L26" s="38"/>
      <c r="M26" s="30"/>
      <c r="N26" s="30"/>
      <c r="O26" s="261"/>
      <c r="P26" s="262"/>
      <c r="Q26" s="263"/>
    </row>
    <row r="27" spans="1:17" s="6" customFormat="1" ht="27.75" customHeight="1">
      <c r="A27" s="16">
        <v>15</v>
      </c>
      <c r="B27" s="244" t="e">
        <f>ЖН!#REF!</f>
        <v>#REF!</v>
      </c>
      <c r="C27" s="245"/>
      <c r="D27" s="39" t="e">
        <f>ЖН!#REF!</f>
        <v>#REF!</v>
      </c>
      <c r="E27" s="16" t="e">
        <f>ЖН!#REF!+ЖН!#REF!</f>
        <v>#REF!</v>
      </c>
      <c r="F27" s="16" t="e">
        <f>ЖН!#REF!+ЖН!#REF!</f>
        <v>#REF!</v>
      </c>
      <c r="G27" s="16"/>
      <c r="H27" s="16"/>
      <c r="I27" s="16"/>
      <c r="J27" s="16"/>
      <c r="K27" s="16"/>
      <c r="L27" s="38"/>
      <c r="M27" s="30"/>
      <c r="N27" s="30"/>
      <c r="O27" s="261"/>
      <c r="P27" s="262"/>
      <c r="Q27" s="263"/>
    </row>
    <row r="28" spans="1:17" s="6" customFormat="1" ht="27.75" customHeight="1">
      <c r="A28" s="16">
        <v>16</v>
      </c>
      <c r="B28" s="244" t="e">
        <f>ЖН!#REF!</f>
        <v>#REF!</v>
      </c>
      <c r="C28" s="245"/>
      <c r="D28" s="39" t="e">
        <f>ЖН!#REF!</f>
        <v>#REF!</v>
      </c>
      <c r="E28" s="16" t="e">
        <f>ЖН!#REF!+ЖН!#REF!</f>
        <v>#REF!</v>
      </c>
      <c r="F28" s="16" t="e">
        <f>ЖН!#REF!+ЖН!#REF!</f>
        <v>#REF!</v>
      </c>
      <c r="G28" s="16"/>
      <c r="H28" s="16"/>
      <c r="I28" s="16"/>
      <c r="J28" s="16"/>
      <c r="K28" s="16"/>
      <c r="L28" s="38"/>
      <c r="M28" s="30"/>
      <c r="N28" s="30"/>
      <c r="O28" s="261"/>
      <c r="P28" s="262"/>
      <c r="Q28" s="263"/>
    </row>
    <row r="29" spans="1:17" ht="49.5" customHeight="1">
      <c r="A29" s="242" t="s">
        <v>14</v>
      </c>
      <c r="B29" s="242"/>
      <c r="C29" s="242"/>
      <c r="D29" s="9"/>
      <c r="E29" s="10"/>
      <c r="F29" s="11"/>
      <c r="G29" s="11"/>
      <c r="H29" s="11"/>
      <c r="I29" s="10"/>
      <c r="J29" s="10"/>
      <c r="K29" s="12"/>
      <c r="L29" s="12"/>
      <c r="M29" s="10"/>
      <c r="N29" s="10"/>
      <c r="O29" s="243"/>
      <c r="P29" s="243"/>
      <c r="Q29" s="243"/>
    </row>
    <row r="30" spans="1:3" ht="39.75" customHeight="1">
      <c r="A30" s="209"/>
      <c r="B30" s="209"/>
      <c r="C30" s="209"/>
    </row>
    <row r="31" spans="1:17" ht="18">
      <c r="A31" s="22"/>
      <c r="B31" s="22"/>
      <c r="C31" s="23" t="s">
        <v>15</v>
      </c>
      <c r="D31" s="55">
        <f>M!G21</f>
        <v>15</v>
      </c>
      <c r="E31" s="77"/>
      <c r="F31" s="77"/>
      <c r="G31" s="25" t="s">
        <v>85</v>
      </c>
      <c r="H31" s="25"/>
      <c r="I31" s="25"/>
      <c r="J31" s="25"/>
      <c r="K31" s="19"/>
      <c r="L31" s="19"/>
      <c r="M31" s="19"/>
      <c r="N31" s="26"/>
      <c r="O31" s="19"/>
      <c r="P31" s="19"/>
      <c r="Q31" s="19"/>
    </row>
    <row r="32" spans="1:17" ht="18">
      <c r="A32" s="22"/>
      <c r="B32" s="22"/>
      <c r="C32" s="23"/>
      <c r="D32" s="78"/>
      <c r="E32" s="25"/>
      <c r="F32" s="25"/>
      <c r="G32" s="25"/>
      <c r="H32" s="25"/>
      <c r="I32" s="19"/>
      <c r="J32" s="19"/>
      <c r="K32" s="25"/>
      <c r="L32" s="25"/>
      <c r="M32" s="19"/>
      <c r="N32" s="26"/>
      <c r="O32" s="19"/>
      <c r="P32" s="19"/>
      <c r="Q32" s="19"/>
    </row>
    <row r="33" spans="1:17" ht="28.5" customHeight="1">
      <c r="A33" s="19"/>
      <c r="B33" s="19"/>
      <c r="C33" s="26"/>
      <c r="D33" s="217" t="s">
        <v>16</v>
      </c>
      <c r="E33" s="217"/>
      <c r="F33" s="217"/>
      <c r="G33" s="217"/>
      <c r="H33" s="25"/>
      <c r="I33" s="24"/>
      <c r="J33" s="24"/>
      <c r="K33" s="218" t="s">
        <v>17</v>
      </c>
      <c r="L33" s="218"/>
      <c r="M33" s="24"/>
      <c r="N33" s="24"/>
      <c r="O33" s="19"/>
      <c r="P33" s="19"/>
      <c r="Q33" s="19"/>
    </row>
    <row r="34" spans="1:17" ht="18">
      <c r="A34" s="205"/>
      <c r="B34" s="205"/>
      <c r="C34" s="20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8">
      <c r="A35" s="82" t="s">
        <v>78</v>
      </c>
      <c r="B35" s="26"/>
      <c r="C35" s="63"/>
      <c r="D35" s="215" t="str">
        <f>M!F21</f>
        <v>А.Ибрагимов</v>
      </c>
      <c r="E35" s="215"/>
      <c r="F35" s="215"/>
      <c r="G35" s="215"/>
      <c r="H35" s="77"/>
      <c r="I35" s="77"/>
      <c r="J35" s="77"/>
      <c r="K35" s="25" t="s">
        <v>18</v>
      </c>
      <c r="L35" s="25"/>
      <c r="M35" s="216"/>
      <c r="N35" s="216"/>
      <c r="O35" s="85" t="s">
        <v>83</v>
      </c>
      <c r="P35" s="79"/>
      <c r="Q35" s="79"/>
    </row>
    <row r="36" spans="1:17" ht="18">
      <c r="A36" s="210" t="s">
        <v>19</v>
      </c>
      <c r="B36" s="210"/>
      <c r="C36" s="28" t="s">
        <v>1</v>
      </c>
      <c r="D36" s="211" t="s">
        <v>20</v>
      </c>
      <c r="E36" s="211"/>
      <c r="F36" s="211"/>
      <c r="G36" s="211"/>
      <c r="H36" s="77"/>
      <c r="I36" s="29"/>
      <c r="J36" s="29"/>
      <c r="K36" s="19"/>
      <c r="L36" s="19"/>
      <c r="M36" s="211" t="s">
        <v>21</v>
      </c>
      <c r="N36" s="211"/>
      <c r="O36" s="212" t="s">
        <v>20</v>
      </c>
      <c r="P36" s="212"/>
      <c r="Q36" s="212"/>
    </row>
  </sheetData>
  <sheetProtection/>
  <mergeCells count="70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C8:E8"/>
    <mergeCell ref="F8:H8"/>
    <mergeCell ref="I8:K8"/>
    <mergeCell ref="L8:N8"/>
    <mergeCell ref="O8:Q8"/>
    <mergeCell ref="C9:F9"/>
    <mergeCell ref="H9:K9"/>
    <mergeCell ref="M9:N9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B13:C13"/>
    <mergeCell ref="O13:Q13"/>
    <mergeCell ref="B14:C14"/>
    <mergeCell ref="O14:Q14"/>
    <mergeCell ref="B15:C15"/>
    <mergeCell ref="O15:Q15"/>
    <mergeCell ref="B16:C16"/>
    <mergeCell ref="O16:Q16"/>
    <mergeCell ref="B17:C17"/>
    <mergeCell ref="O17:Q17"/>
    <mergeCell ref="B18:C18"/>
    <mergeCell ref="O18:Q18"/>
    <mergeCell ref="B19:C19"/>
    <mergeCell ref="O19:Q19"/>
    <mergeCell ref="B20:C20"/>
    <mergeCell ref="O20:Q20"/>
    <mergeCell ref="B21:C21"/>
    <mergeCell ref="O21:Q21"/>
    <mergeCell ref="B22:C22"/>
    <mergeCell ref="O22:Q22"/>
    <mergeCell ref="B23:C23"/>
    <mergeCell ref="O23:Q23"/>
    <mergeCell ref="B24:C24"/>
    <mergeCell ref="O24:Q24"/>
    <mergeCell ref="B25:C25"/>
    <mergeCell ref="O25:Q25"/>
    <mergeCell ref="B26:C26"/>
    <mergeCell ref="O26:Q26"/>
    <mergeCell ref="B27:C27"/>
    <mergeCell ref="O27:Q27"/>
    <mergeCell ref="B28:C28"/>
    <mergeCell ref="O28:Q28"/>
    <mergeCell ref="A29:C29"/>
    <mergeCell ref="O29:Q29"/>
    <mergeCell ref="A36:B36"/>
    <mergeCell ref="D36:G36"/>
    <mergeCell ref="M36:N36"/>
    <mergeCell ref="O36:Q36"/>
    <mergeCell ref="A30:C30"/>
    <mergeCell ref="D33:G33"/>
    <mergeCell ref="K33:L33"/>
    <mergeCell ref="A34:C34"/>
    <mergeCell ref="D35:G35"/>
    <mergeCell ref="M35:N35"/>
  </mergeCells>
  <printOptions/>
  <pageMargins left="0.7" right="0.7" top="0.75" bottom="0.75" header="0.3" footer="0.3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BC33"/>
  <sheetViews>
    <sheetView view="pageBreakPreview" zoomScale="70" zoomScaleNormal="85" zoomScaleSheetLayoutView="70" workbookViewId="0" topLeftCell="A1">
      <selection activeCell="A22" sqref="A22:AI24"/>
    </sheetView>
  </sheetViews>
  <sheetFormatPr defaultColWidth="9.140625" defaultRowHeight="12.75"/>
  <cols>
    <col min="1" max="1" width="3.57421875" style="1" bestFit="1" customWidth="1"/>
    <col min="2" max="2" width="33.140625" style="1" customWidth="1"/>
    <col min="3" max="3" width="14.28125" style="1" customWidth="1"/>
    <col min="4" max="7" width="5.00390625" style="1" customWidth="1"/>
    <col min="8" max="11" width="5.00390625" style="15" customWidth="1"/>
    <col min="12" max="15" width="5.00390625" style="34" customWidth="1"/>
    <col min="16" max="19" width="5.00390625" style="15" customWidth="1"/>
    <col min="20" max="23" width="5.00390625" style="1" customWidth="1"/>
    <col min="24" max="27" width="5.00390625" style="15" customWidth="1"/>
    <col min="28" max="31" width="5.00390625" style="1" customWidth="1"/>
    <col min="32" max="34" width="5.00390625" style="15" customWidth="1"/>
    <col min="35" max="35" width="4.57421875" style="15" customWidth="1"/>
    <col min="36" max="47" width="5.00390625" style="1" hidden="1" customWidth="1"/>
    <col min="48" max="16384" width="9.140625" style="1" customWidth="1"/>
  </cols>
  <sheetData>
    <row r="1" spans="1:47" s="2" customFormat="1" ht="93.75" customHeight="1">
      <c r="A1" s="167" t="s">
        <v>112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</row>
    <row r="2" spans="1:47" s="3" customFormat="1" ht="7.5" customHeight="1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</row>
    <row r="3" spans="1:47" ht="20.25" customHeight="1" thickBot="1">
      <c r="A3" s="196" t="s">
        <v>0</v>
      </c>
      <c r="B3" s="196" t="s">
        <v>43</v>
      </c>
      <c r="C3" s="89"/>
      <c r="D3" s="199" t="s">
        <v>98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1"/>
    </row>
    <row r="4" spans="1:47" ht="13.5" customHeight="1">
      <c r="A4" s="194"/>
      <c r="B4" s="194"/>
      <c r="C4" s="193" t="s">
        <v>34</v>
      </c>
      <c r="D4" s="185"/>
      <c r="E4" s="186"/>
      <c r="F4" s="186"/>
      <c r="G4" s="187"/>
      <c r="H4" s="185"/>
      <c r="I4" s="186"/>
      <c r="J4" s="186"/>
      <c r="K4" s="187"/>
      <c r="L4" s="185"/>
      <c r="M4" s="186"/>
      <c r="N4" s="186"/>
      <c r="O4" s="187"/>
      <c r="P4" s="185"/>
      <c r="Q4" s="186"/>
      <c r="R4" s="186"/>
      <c r="S4" s="187"/>
      <c r="T4" s="185"/>
      <c r="U4" s="186"/>
      <c r="V4" s="186"/>
      <c r="W4" s="187"/>
      <c r="X4" s="185"/>
      <c r="Y4" s="186"/>
      <c r="Z4" s="186"/>
      <c r="AA4" s="187"/>
      <c r="AB4" s="185"/>
      <c r="AC4" s="186"/>
      <c r="AD4" s="186"/>
      <c r="AE4" s="187"/>
      <c r="AF4" s="185"/>
      <c r="AG4" s="186"/>
      <c r="AH4" s="186"/>
      <c r="AI4" s="187"/>
      <c r="AJ4" s="126"/>
      <c r="AK4" s="127"/>
      <c r="AL4" s="127"/>
      <c r="AM4" s="128"/>
      <c r="AN4" s="126"/>
      <c r="AO4" s="127"/>
      <c r="AP4" s="127"/>
      <c r="AQ4" s="128"/>
      <c r="AR4" s="126"/>
      <c r="AS4" s="127"/>
      <c r="AT4" s="127"/>
      <c r="AU4" s="128"/>
    </row>
    <row r="5" spans="1:47" s="4" customFormat="1" ht="43.5" customHeight="1">
      <c r="A5" s="194"/>
      <c r="B5" s="194"/>
      <c r="C5" s="194"/>
      <c r="D5" s="190" t="s">
        <v>114</v>
      </c>
      <c r="E5" s="191"/>
      <c r="F5" s="191"/>
      <c r="G5" s="192"/>
      <c r="H5" s="190" t="s">
        <v>89</v>
      </c>
      <c r="I5" s="191"/>
      <c r="J5" s="191"/>
      <c r="K5" s="192"/>
      <c r="L5" s="190" t="s">
        <v>118</v>
      </c>
      <c r="M5" s="191"/>
      <c r="N5" s="191"/>
      <c r="O5" s="192"/>
      <c r="P5" s="190" t="s">
        <v>121</v>
      </c>
      <c r="Q5" s="191"/>
      <c r="R5" s="191"/>
      <c r="S5" s="192"/>
      <c r="T5" s="190" t="s">
        <v>124</v>
      </c>
      <c r="U5" s="191"/>
      <c r="V5" s="191"/>
      <c r="W5" s="192"/>
      <c r="X5" s="190" t="s">
        <v>127</v>
      </c>
      <c r="Y5" s="191"/>
      <c r="Z5" s="191"/>
      <c r="AA5" s="192"/>
      <c r="AB5" s="190" t="s">
        <v>99</v>
      </c>
      <c r="AC5" s="191"/>
      <c r="AD5" s="191"/>
      <c r="AE5" s="192"/>
      <c r="AF5" s="190" t="s">
        <v>130</v>
      </c>
      <c r="AG5" s="191"/>
      <c r="AH5" s="191"/>
      <c r="AI5" s="192"/>
      <c r="AJ5" s="129"/>
      <c r="AK5" s="130"/>
      <c r="AL5" s="130"/>
      <c r="AM5" s="131"/>
      <c r="AN5" s="132"/>
      <c r="AO5" s="133"/>
      <c r="AP5" s="133"/>
      <c r="AQ5" s="134"/>
      <c r="AR5" s="129"/>
      <c r="AS5" s="130"/>
      <c r="AT5" s="130"/>
      <c r="AU5" s="131"/>
    </row>
    <row r="6" spans="1:47" s="4" customFormat="1" ht="18" customHeight="1">
      <c r="A6" s="194"/>
      <c r="B6" s="194"/>
      <c r="C6" s="194"/>
      <c r="D6" s="190" t="s">
        <v>115</v>
      </c>
      <c r="E6" s="191"/>
      <c r="F6" s="191"/>
      <c r="G6" s="192"/>
      <c r="H6" s="190" t="s">
        <v>117</v>
      </c>
      <c r="I6" s="191"/>
      <c r="J6" s="191"/>
      <c r="K6" s="192"/>
      <c r="L6" s="190" t="s">
        <v>120</v>
      </c>
      <c r="M6" s="191"/>
      <c r="N6" s="191"/>
      <c r="O6" s="192"/>
      <c r="P6" s="190" t="s">
        <v>123</v>
      </c>
      <c r="Q6" s="191"/>
      <c r="R6" s="191"/>
      <c r="S6" s="192"/>
      <c r="T6" s="190" t="s">
        <v>126</v>
      </c>
      <c r="U6" s="191"/>
      <c r="V6" s="191"/>
      <c r="W6" s="192"/>
      <c r="X6" s="190" t="s">
        <v>128</v>
      </c>
      <c r="Y6" s="191"/>
      <c r="Z6" s="191"/>
      <c r="AA6" s="192"/>
      <c r="AB6" s="190" t="s">
        <v>129</v>
      </c>
      <c r="AC6" s="191"/>
      <c r="AD6" s="191"/>
      <c r="AE6" s="192"/>
      <c r="AF6" s="190" t="s">
        <v>131</v>
      </c>
      <c r="AG6" s="191"/>
      <c r="AH6" s="191"/>
      <c r="AI6" s="192"/>
      <c r="AJ6" s="135"/>
      <c r="AK6" s="136"/>
      <c r="AL6" s="136"/>
      <c r="AM6" s="137"/>
      <c r="AN6" s="135"/>
      <c r="AO6" s="136"/>
      <c r="AP6" s="136"/>
      <c r="AQ6" s="137"/>
      <c r="AR6" s="135"/>
      <c r="AS6" s="136"/>
      <c r="AT6" s="136"/>
      <c r="AU6" s="137"/>
    </row>
    <row r="7" spans="1:47" ht="17.25" customHeight="1">
      <c r="A7" s="194"/>
      <c r="B7" s="194"/>
      <c r="C7" s="194"/>
      <c r="D7" s="190" t="s">
        <v>116</v>
      </c>
      <c r="E7" s="191"/>
      <c r="F7" s="191"/>
      <c r="G7" s="192"/>
      <c r="H7" s="190" t="s">
        <v>117</v>
      </c>
      <c r="I7" s="191"/>
      <c r="J7" s="191"/>
      <c r="K7" s="192"/>
      <c r="L7" s="190" t="s">
        <v>119</v>
      </c>
      <c r="M7" s="191"/>
      <c r="N7" s="191"/>
      <c r="O7" s="192"/>
      <c r="P7" s="190" t="s">
        <v>122</v>
      </c>
      <c r="Q7" s="191"/>
      <c r="R7" s="191"/>
      <c r="S7" s="192"/>
      <c r="T7" s="190" t="s">
        <v>125</v>
      </c>
      <c r="U7" s="191"/>
      <c r="V7" s="191"/>
      <c r="W7" s="192"/>
      <c r="X7" s="190"/>
      <c r="Y7" s="191"/>
      <c r="Z7" s="191"/>
      <c r="AA7" s="192"/>
      <c r="AB7" s="190"/>
      <c r="AC7" s="191"/>
      <c r="AD7" s="191"/>
      <c r="AE7" s="192"/>
      <c r="AF7" s="190"/>
      <c r="AG7" s="191"/>
      <c r="AH7" s="191"/>
      <c r="AI7" s="192"/>
      <c r="AJ7" s="135"/>
      <c r="AK7" s="136"/>
      <c r="AL7" s="136"/>
      <c r="AM7" s="137"/>
      <c r="AN7" s="135"/>
      <c r="AO7" s="136"/>
      <c r="AP7" s="136"/>
      <c r="AQ7" s="137"/>
      <c r="AR7" s="135"/>
      <c r="AS7" s="136"/>
      <c r="AT7" s="136"/>
      <c r="AU7" s="137"/>
    </row>
    <row r="8" spans="1:47" ht="39.75" customHeight="1" thickBot="1">
      <c r="A8" s="202"/>
      <c r="B8" s="195"/>
      <c r="C8" s="195"/>
      <c r="D8" s="146" t="s">
        <v>3</v>
      </c>
      <c r="E8" s="147" t="s">
        <v>4</v>
      </c>
      <c r="F8" s="146" t="s">
        <v>36</v>
      </c>
      <c r="G8" s="148" t="s">
        <v>4</v>
      </c>
      <c r="H8" s="146" t="s">
        <v>3</v>
      </c>
      <c r="I8" s="147" t="s">
        <v>4</v>
      </c>
      <c r="J8" s="146" t="s">
        <v>36</v>
      </c>
      <c r="K8" s="148" t="s">
        <v>4</v>
      </c>
      <c r="L8" s="146" t="s">
        <v>3</v>
      </c>
      <c r="M8" s="147" t="s">
        <v>4</v>
      </c>
      <c r="N8" s="146" t="s">
        <v>36</v>
      </c>
      <c r="O8" s="148" t="s">
        <v>4</v>
      </c>
      <c r="P8" s="146" t="s">
        <v>3</v>
      </c>
      <c r="Q8" s="147" t="s">
        <v>4</v>
      </c>
      <c r="R8" s="146" t="s">
        <v>36</v>
      </c>
      <c r="S8" s="148" t="s">
        <v>4</v>
      </c>
      <c r="T8" s="146" t="s">
        <v>3</v>
      </c>
      <c r="U8" s="147" t="s">
        <v>4</v>
      </c>
      <c r="V8" s="146" t="s">
        <v>36</v>
      </c>
      <c r="W8" s="148" t="s">
        <v>4</v>
      </c>
      <c r="X8" s="146" t="s">
        <v>3</v>
      </c>
      <c r="Y8" s="147" t="s">
        <v>4</v>
      </c>
      <c r="Z8" s="146" t="s">
        <v>36</v>
      </c>
      <c r="AA8" s="148" t="s">
        <v>4</v>
      </c>
      <c r="AB8" s="146" t="s">
        <v>3</v>
      </c>
      <c r="AC8" s="147" t="s">
        <v>4</v>
      </c>
      <c r="AD8" s="146" t="s">
        <v>36</v>
      </c>
      <c r="AE8" s="148" t="s">
        <v>4</v>
      </c>
      <c r="AF8" s="146" t="s">
        <v>3</v>
      </c>
      <c r="AG8" s="147" t="s">
        <v>4</v>
      </c>
      <c r="AH8" s="146" t="s">
        <v>36</v>
      </c>
      <c r="AI8" s="148" t="s">
        <v>4</v>
      </c>
      <c r="AJ8" s="122" t="s">
        <v>3</v>
      </c>
      <c r="AK8" s="123" t="s">
        <v>4</v>
      </c>
      <c r="AL8" s="122" t="s">
        <v>36</v>
      </c>
      <c r="AM8" s="124" t="s">
        <v>4</v>
      </c>
      <c r="AN8" s="122" t="s">
        <v>3</v>
      </c>
      <c r="AO8" s="123" t="s">
        <v>4</v>
      </c>
      <c r="AP8" s="122" t="s">
        <v>36</v>
      </c>
      <c r="AQ8" s="124" t="s">
        <v>4</v>
      </c>
      <c r="AR8" s="122" t="s">
        <v>3</v>
      </c>
      <c r="AS8" s="123" t="s">
        <v>4</v>
      </c>
      <c r="AT8" s="122" t="s">
        <v>36</v>
      </c>
      <c r="AU8" s="124" t="s">
        <v>4</v>
      </c>
    </row>
    <row r="9" spans="1:47" ht="36" customHeight="1" thickBot="1">
      <c r="A9" s="138">
        <v>1</v>
      </c>
      <c r="B9" s="139" t="s">
        <v>100</v>
      </c>
      <c r="C9" s="115"/>
      <c r="D9" s="88"/>
      <c r="E9" s="91"/>
      <c r="F9" s="92"/>
      <c r="G9" s="93"/>
      <c r="H9" s="88"/>
      <c r="I9" s="92"/>
      <c r="J9" s="92"/>
      <c r="K9" s="93"/>
      <c r="L9" s="88"/>
      <c r="M9" s="91"/>
      <c r="N9" s="92"/>
      <c r="O9" s="93"/>
      <c r="P9" s="88"/>
      <c r="Q9" s="92"/>
      <c r="R9" s="92"/>
      <c r="S9" s="93"/>
      <c r="T9" s="88"/>
      <c r="U9" s="91"/>
      <c r="V9" s="92"/>
      <c r="W9" s="93"/>
      <c r="X9" s="88"/>
      <c r="Y9" s="91"/>
      <c r="Z9" s="92"/>
      <c r="AA9" s="93"/>
      <c r="AB9" s="88"/>
      <c r="AC9" s="91"/>
      <c r="AD9" s="92"/>
      <c r="AE9" s="93"/>
      <c r="AF9" s="88"/>
      <c r="AG9" s="92"/>
      <c r="AH9" s="92"/>
      <c r="AI9" s="93"/>
      <c r="AJ9" s="88"/>
      <c r="AK9" s="91"/>
      <c r="AL9" s="92"/>
      <c r="AM9" s="94"/>
      <c r="AN9" s="88"/>
      <c r="AO9" s="91"/>
      <c r="AP9" s="92"/>
      <c r="AQ9" s="94"/>
      <c r="AR9" s="88"/>
      <c r="AS9" s="91"/>
      <c r="AT9" s="92"/>
      <c r="AU9" s="94"/>
    </row>
    <row r="10" spans="1:47" ht="36" customHeight="1" thickBot="1">
      <c r="A10" s="140">
        <v>2</v>
      </c>
      <c r="B10" s="141" t="s">
        <v>101</v>
      </c>
      <c r="C10" s="116"/>
      <c r="D10" s="86"/>
      <c r="E10" s="36"/>
      <c r="F10" s="36"/>
      <c r="G10" s="87"/>
      <c r="H10" s="86"/>
      <c r="I10" s="45"/>
      <c r="J10" s="36"/>
      <c r="K10" s="87"/>
      <c r="L10" s="86"/>
      <c r="M10" s="45"/>
      <c r="N10" s="36"/>
      <c r="O10" s="87"/>
      <c r="P10" s="86"/>
      <c r="Q10" s="45"/>
      <c r="R10" s="36"/>
      <c r="S10" s="87"/>
      <c r="T10" s="86"/>
      <c r="U10" s="45"/>
      <c r="V10" s="36"/>
      <c r="W10" s="87"/>
      <c r="X10" s="86"/>
      <c r="Y10" s="45"/>
      <c r="Z10" s="36"/>
      <c r="AA10" s="87"/>
      <c r="AB10" s="86"/>
      <c r="AC10" s="36"/>
      <c r="AD10" s="36"/>
      <c r="AE10" s="87"/>
      <c r="AF10" s="86"/>
      <c r="AG10" s="45"/>
      <c r="AH10" s="36"/>
      <c r="AI10" s="87"/>
      <c r="AJ10" s="86"/>
      <c r="AK10" s="36"/>
      <c r="AL10" s="36"/>
      <c r="AM10" s="87"/>
      <c r="AN10" s="86"/>
      <c r="AO10" s="36"/>
      <c r="AP10" s="36"/>
      <c r="AQ10" s="87"/>
      <c r="AR10" s="86"/>
      <c r="AS10" s="36"/>
      <c r="AT10" s="36"/>
      <c r="AU10" s="87"/>
    </row>
    <row r="11" spans="1:47" ht="36" customHeight="1" thickBot="1">
      <c r="A11" s="138">
        <v>3</v>
      </c>
      <c r="B11" s="141" t="s">
        <v>102</v>
      </c>
      <c r="C11" s="116"/>
      <c r="D11" s="86"/>
      <c r="E11" s="36"/>
      <c r="F11" s="36"/>
      <c r="G11" s="87"/>
      <c r="H11" s="86"/>
      <c r="I11" s="36"/>
      <c r="J11" s="36"/>
      <c r="K11" s="87"/>
      <c r="L11" s="86"/>
      <c r="M11" s="45"/>
      <c r="N11" s="36"/>
      <c r="O11" s="87"/>
      <c r="P11" s="86"/>
      <c r="Q11" s="45"/>
      <c r="R11" s="36"/>
      <c r="S11" s="87"/>
      <c r="T11" s="86"/>
      <c r="U11" s="45"/>
      <c r="V11" s="36"/>
      <c r="W11" s="87"/>
      <c r="X11" s="86"/>
      <c r="Y11" s="45"/>
      <c r="Z11" s="36"/>
      <c r="AA11" s="87"/>
      <c r="AB11" s="86"/>
      <c r="AC11" s="36"/>
      <c r="AD11" s="36"/>
      <c r="AE11" s="87"/>
      <c r="AF11" s="86"/>
      <c r="AG11" s="45"/>
      <c r="AH11" s="36"/>
      <c r="AI11" s="87"/>
      <c r="AJ11" s="86"/>
      <c r="AK11" s="36"/>
      <c r="AL11" s="36"/>
      <c r="AM11" s="87"/>
      <c r="AN11" s="86"/>
      <c r="AO11" s="36"/>
      <c r="AP11" s="36"/>
      <c r="AQ11" s="87"/>
      <c r="AR11" s="86"/>
      <c r="AS11" s="36"/>
      <c r="AT11" s="36"/>
      <c r="AU11" s="87"/>
    </row>
    <row r="12" spans="1:47" ht="36" customHeight="1" thickBot="1">
      <c r="A12" s="140">
        <v>4</v>
      </c>
      <c r="B12" s="141" t="s">
        <v>103</v>
      </c>
      <c r="C12" s="116"/>
      <c r="D12" s="86"/>
      <c r="E12" s="36"/>
      <c r="F12" s="36"/>
      <c r="G12" s="87"/>
      <c r="H12" s="86"/>
      <c r="I12" s="45"/>
      <c r="J12" s="36"/>
      <c r="K12" s="87"/>
      <c r="L12" s="86"/>
      <c r="M12" s="45"/>
      <c r="N12" s="36"/>
      <c r="O12" s="87"/>
      <c r="P12" s="86"/>
      <c r="Q12" s="45"/>
      <c r="R12" s="36"/>
      <c r="S12" s="87"/>
      <c r="T12" s="86"/>
      <c r="U12" s="45"/>
      <c r="V12" s="36"/>
      <c r="W12" s="87"/>
      <c r="X12" s="86"/>
      <c r="Y12" s="45"/>
      <c r="Z12" s="36"/>
      <c r="AA12" s="87"/>
      <c r="AB12" s="86"/>
      <c r="AC12" s="36"/>
      <c r="AD12" s="36"/>
      <c r="AE12" s="87"/>
      <c r="AF12" s="86"/>
      <c r="AG12" s="45"/>
      <c r="AH12" s="36"/>
      <c r="AI12" s="87"/>
      <c r="AJ12" s="86"/>
      <c r="AK12" s="36"/>
      <c r="AL12" s="36"/>
      <c r="AM12" s="87"/>
      <c r="AN12" s="86"/>
      <c r="AO12" s="36"/>
      <c r="AP12" s="36"/>
      <c r="AQ12" s="87"/>
      <c r="AR12" s="86"/>
      <c r="AS12" s="36"/>
      <c r="AT12" s="36"/>
      <c r="AU12" s="87"/>
    </row>
    <row r="13" spans="1:47" ht="36" customHeight="1" thickBot="1">
      <c r="A13" s="138">
        <v>5</v>
      </c>
      <c r="B13" s="141" t="s">
        <v>104</v>
      </c>
      <c r="C13" s="116"/>
      <c r="D13" s="86"/>
      <c r="E13" s="36"/>
      <c r="F13" s="36"/>
      <c r="G13" s="87"/>
      <c r="H13" s="86"/>
      <c r="I13" s="36"/>
      <c r="J13" s="36"/>
      <c r="K13" s="87"/>
      <c r="L13" s="86"/>
      <c r="M13" s="45"/>
      <c r="N13" s="36"/>
      <c r="O13" s="87"/>
      <c r="P13" s="86"/>
      <c r="Q13" s="45"/>
      <c r="R13" s="36"/>
      <c r="S13" s="87"/>
      <c r="T13" s="86"/>
      <c r="U13" s="45"/>
      <c r="V13" s="36"/>
      <c r="W13" s="87"/>
      <c r="X13" s="86"/>
      <c r="Y13" s="45"/>
      <c r="Z13" s="36"/>
      <c r="AA13" s="87"/>
      <c r="AB13" s="86"/>
      <c r="AC13" s="36"/>
      <c r="AD13" s="36"/>
      <c r="AE13" s="87"/>
      <c r="AF13" s="86"/>
      <c r="AG13" s="45"/>
      <c r="AH13" s="36"/>
      <c r="AI13" s="87"/>
      <c r="AJ13" s="86"/>
      <c r="AK13" s="36"/>
      <c r="AL13" s="36"/>
      <c r="AM13" s="87"/>
      <c r="AN13" s="86"/>
      <c r="AO13" s="36"/>
      <c r="AP13" s="36"/>
      <c r="AQ13" s="87"/>
      <c r="AR13" s="86"/>
      <c r="AS13" s="36"/>
      <c r="AT13" s="36"/>
      <c r="AU13" s="87"/>
    </row>
    <row r="14" spans="1:47" ht="36" customHeight="1" thickBot="1">
      <c r="A14" s="138">
        <v>6</v>
      </c>
      <c r="B14" s="141" t="s">
        <v>105</v>
      </c>
      <c r="C14" s="125"/>
      <c r="D14" s="86"/>
      <c r="E14" s="36"/>
      <c r="F14" s="36"/>
      <c r="G14" s="87"/>
      <c r="H14" s="86"/>
      <c r="I14" s="36"/>
      <c r="J14" s="36"/>
      <c r="K14" s="87"/>
      <c r="L14" s="86"/>
      <c r="M14" s="45"/>
      <c r="N14" s="36"/>
      <c r="O14" s="87"/>
      <c r="P14" s="86"/>
      <c r="Q14" s="45"/>
      <c r="R14" s="36"/>
      <c r="S14" s="87"/>
      <c r="T14" s="86"/>
      <c r="U14" s="45"/>
      <c r="V14" s="36"/>
      <c r="W14" s="87"/>
      <c r="X14" s="86"/>
      <c r="Y14" s="45"/>
      <c r="Z14" s="36"/>
      <c r="AA14" s="87"/>
      <c r="AB14" s="86"/>
      <c r="AC14" s="36"/>
      <c r="AD14" s="36"/>
      <c r="AE14" s="87"/>
      <c r="AF14" s="86"/>
      <c r="AG14" s="45"/>
      <c r="AH14" s="36"/>
      <c r="AI14" s="87"/>
      <c r="AJ14" s="86"/>
      <c r="AK14" s="36"/>
      <c r="AL14" s="36"/>
      <c r="AM14" s="87"/>
      <c r="AN14" s="86"/>
      <c r="AO14" s="36"/>
      <c r="AP14" s="36"/>
      <c r="AQ14" s="87"/>
      <c r="AR14" s="86"/>
      <c r="AS14" s="36"/>
      <c r="AT14" s="36"/>
      <c r="AU14" s="87"/>
    </row>
    <row r="15" spans="1:47" ht="36" customHeight="1" thickBot="1">
      <c r="A15" s="138">
        <v>7</v>
      </c>
      <c r="B15" s="141" t="s">
        <v>106</v>
      </c>
      <c r="C15" s="125"/>
      <c r="D15" s="86"/>
      <c r="E15" s="36"/>
      <c r="F15" s="36"/>
      <c r="G15" s="87"/>
      <c r="H15" s="86"/>
      <c r="I15" s="36"/>
      <c r="J15" s="36"/>
      <c r="K15" s="87"/>
      <c r="L15" s="86"/>
      <c r="M15" s="45"/>
      <c r="N15" s="36"/>
      <c r="O15" s="87"/>
      <c r="P15" s="86"/>
      <c r="Q15" s="45"/>
      <c r="R15" s="36"/>
      <c r="S15" s="87"/>
      <c r="T15" s="86"/>
      <c r="U15" s="45"/>
      <c r="V15" s="36"/>
      <c r="W15" s="87"/>
      <c r="X15" s="86"/>
      <c r="Y15" s="45"/>
      <c r="Z15" s="36"/>
      <c r="AA15" s="87"/>
      <c r="AB15" s="86"/>
      <c r="AC15" s="36"/>
      <c r="AD15" s="36"/>
      <c r="AE15" s="87"/>
      <c r="AF15" s="86"/>
      <c r="AG15" s="45"/>
      <c r="AH15" s="36"/>
      <c r="AI15" s="87"/>
      <c r="AJ15" s="86"/>
      <c r="AK15" s="36"/>
      <c r="AL15" s="36"/>
      <c r="AM15" s="87"/>
      <c r="AN15" s="86"/>
      <c r="AO15" s="36"/>
      <c r="AP15" s="36"/>
      <c r="AQ15" s="87"/>
      <c r="AR15" s="86"/>
      <c r="AS15" s="36"/>
      <c r="AT15" s="36"/>
      <c r="AU15" s="87"/>
    </row>
    <row r="16" spans="1:47" ht="36" customHeight="1" thickBot="1">
      <c r="A16" s="138">
        <v>8</v>
      </c>
      <c r="B16" s="141" t="s">
        <v>107</v>
      </c>
      <c r="C16" s="125"/>
      <c r="D16" s="86"/>
      <c r="E16" s="36"/>
      <c r="F16" s="36"/>
      <c r="G16" s="87"/>
      <c r="H16" s="86"/>
      <c r="I16" s="36"/>
      <c r="J16" s="36"/>
      <c r="K16" s="87"/>
      <c r="L16" s="86"/>
      <c r="M16" s="45"/>
      <c r="N16" s="36"/>
      <c r="O16" s="87"/>
      <c r="P16" s="86"/>
      <c r="Q16" s="45"/>
      <c r="R16" s="36"/>
      <c r="S16" s="87"/>
      <c r="T16" s="86"/>
      <c r="U16" s="45"/>
      <c r="V16" s="36"/>
      <c r="W16" s="87"/>
      <c r="X16" s="86"/>
      <c r="Y16" s="45"/>
      <c r="Z16" s="36"/>
      <c r="AA16" s="87"/>
      <c r="AB16" s="86"/>
      <c r="AC16" s="36"/>
      <c r="AD16" s="36"/>
      <c r="AE16" s="87"/>
      <c r="AF16" s="86"/>
      <c r="AG16" s="45"/>
      <c r="AH16" s="36"/>
      <c r="AI16" s="87"/>
      <c r="AJ16" s="86"/>
      <c r="AK16" s="36"/>
      <c r="AL16" s="36"/>
      <c r="AM16" s="87"/>
      <c r="AN16" s="86"/>
      <c r="AO16" s="36"/>
      <c r="AP16" s="36"/>
      <c r="AQ16" s="87"/>
      <c r="AR16" s="86"/>
      <c r="AS16" s="36"/>
      <c r="AT16" s="36"/>
      <c r="AU16" s="87"/>
    </row>
    <row r="17" spans="1:47" ht="36" customHeight="1" thickBot="1">
      <c r="A17" s="138">
        <v>9</v>
      </c>
      <c r="B17" s="141" t="s">
        <v>108</v>
      </c>
      <c r="C17" s="125"/>
      <c r="D17" s="86"/>
      <c r="E17" s="36"/>
      <c r="F17" s="36"/>
      <c r="G17" s="87"/>
      <c r="H17" s="86"/>
      <c r="I17" s="36"/>
      <c r="J17" s="36"/>
      <c r="K17" s="87"/>
      <c r="L17" s="86"/>
      <c r="M17" s="45"/>
      <c r="N17" s="36"/>
      <c r="O17" s="87"/>
      <c r="P17" s="86"/>
      <c r="Q17" s="45"/>
      <c r="R17" s="36"/>
      <c r="S17" s="87"/>
      <c r="T17" s="86"/>
      <c r="U17" s="45"/>
      <c r="V17" s="36"/>
      <c r="W17" s="87"/>
      <c r="X17" s="86"/>
      <c r="Y17" s="45"/>
      <c r="Z17" s="36"/>
      <c r="AA17" s="87"/>
      <c r="AB17" s="86"/>
      <c r="AC17" s="36"/>
      <c r="AD17" s="36"/>
      <c r="AE17" s="87"/>
      <c r="AF17" s="86"/>
      <c r="AG17" s="45"/>
      <c r="AH17" s="36"/>
      <c r="AI17" s="87"/>
      <c r="AJ17" s="86"/>
      <c r="AK17" s="36"/>
      <c r="AL17" s="36"/>
      <c r="AM17" s="87"/>
      <c r="AN17" s="86"/>
      <c r="AO17" s="36"/>
      <c r="AP17" s="36"/>
      <c r="AQ17" s="87"/>
      <c r="AR17" s="86"/>
      <c r="AS17" s="36"/>
      <c r="AT17" s="36"/>
      <c r="AU17" s="87"/>
    </row>
    <row r="18" spans="1:47" ht="36" customHeight="1" thickBot="1">
      <c r="A18" s="138">
        <v>10</v>
      </c>
      <c r="B18" s="142" t="s">
        <v>109</v>
      </c>
      <c r="C18" s="125"/>
      <c r="D18" s="86"/>
      <c r="E18" s="36"/>
      <c r="F18" s="36"/>
      <c r="G18" s="87"/>
      <c r="H18" s="86"/>
      <c r="I18" s="36"/>
      <c r="J18" s="36"/>
      <c r="K18" s="87"/>
      <c r="L18" s="86"/>
      <c r="M18" s="45"/>
      <c r="N18" s="36"/>
      <c r="O18" s="87"/>
      <c r="P18" s="86"/>
      <c r="Q18" s="45"/>
      <c r="R18" s="36"/>
      <c r="S18" s="87"/>
      <c r="T18" s="86"/>
      <c r="U18" s="45"/>
      <c r="V18" s="36"/>
      <c r="W18" s="87"/>
      <c r="X18" s="86"/>
      <c r="Y18" s="45"/>
      <c r="Z18" s="36"/>
      <c r="AA18" s="87"/>
      <c r="AB18" s="86"/>
      <c r="AC18" s="36"/>
      <c r="AD18" s="36"/>
      <c r="AE18" s="87"/>
      <c r="AF18" s="86"/>
      <c r="AG18" s="45"/>
      <c r="AH18" s="36"/>
      <c r="AI18" s="87"/>
      <c r="AJ18" s="86"/>
      <c r="AK18" s="36"/>
      <c r="AL18" s="36"/>
      <c r="AM18" s="87"/>
      <c r="AN18" s="86"/>
      <c r="AO18" s="36"/>
      <c r="AP18" s="36"/>
      <c r="AQ18" s="87"/>
      <c r="AR18" s="86"/>
      <c r="AS18" s="36"/>
      <c r="AT18" s="36"/>
      <c r="AU18" s="87"/>
    </row>
    <row r="19" spans="1:47" ht="36" customHeight="1" thickBot="1">
      <c r="A19" s="138">
        <v>11</v>
      </c>
      <c r="B19" s="142" t="s">
        <v>110</v>
      </c>
      <c r="C19" s="125"/>
      <c r="D19" s="86"/>
      <c r="E19" s="36"/>
      <c r="F19" s="36"/>
      <c r="G19" s="87"/>
      <c r="H19" s="86"/>
      <c r="I19" s="36"/>
      <c r="J19" s="36"/>
      <c r="K19" s="87"/>
      <c r="L19" s="86"/>
      <c r="M19" s="45"/>
      <c r="N19" s="36"/>
      <c r="O19" s="87"/>
      <c r="P19" s="86"/>
      <c r="Q19" s="45"/>
      <c r="R19" s="36"/>
      <c r="S19" s="87"/>
      <c r="T19" s="86"/>
      <c r="U19" s="45"/>
      <c r="V19" s="36"/>
      <c r="W19" s="87"/>
      <c r="X19" s="86"/>
      <c r="Y19" s="45"/>
      <c r="Z19" s="36"/>
      <c r="AA19" s="87"/>
      <c r="AB19" s="86"/>
      <c r="AC19" s="36"/>
      <c r="AD19" s="36"/>
      <c r="AE19" s="87"/>
      <c r="AF19" s="86"/>
      <c r="AG19" s="45"/>
      <c r="AH19" s="36"/>
      <c r="AI19" s="87"/>
      <c r="AJ19" s="86"/>
      <c r="AK19" s="36"/>
      <c r="AL19" s="36"/>
      <c r="AM19" s="87"/>
      <c r="AN19" s="86"/>
      <c r="AO19" s="36"/>
      <c r="AP19" s="36"/>
      <c r="AQ19" s="87"/>
      <c r="AR19" s="86"/>
      <c r="AS19" s="36"/>
      <c r="AT19" s="36"/>
      <c r="AU19" s="87"/>
    </row>
    <row r="20" spans="1:47" ht="36" customHeight="1" thickBot="1">
      <c r="A20" s="138">
        <v>12</v>
      </c>
      <c r="B20" s="142" t="s">
        <v>111</v>
      </c>
      <c r="C20" s="125"/>
      <c r="D20" s="86"/>
      <c r="E20" s="36"/>
      <c r="F20" s="36"/>
      <c r="G20" s="87"/>
      <c r="H20" s="86"/>
      <c r="I20" s="36"/>
      <c r="J20" s="36"/>
      <c r="K20" s="87"/>
      <c r="L20" s="86"/>
      <c r="M20" s="45"/>
      <c r="N20" s="36"/>
      <c r="O20" s="87"/>
      <c r="P20" s="86"/>
      <c r="Q20" s="45"/>
      <c r="R20" s="36"/>
      <c r="S20" s="87"/>
      <c r="T20" s="86"/>
      <c r="U20" s="45"/>
      <c r="V20" s="36"/>
      <c r="W20" s="87"/>
      <c r="X20" s="86"/>
      <c r="Y20" s="45"/>
      <c r="Z20" s="36"/>
      <c r="AA20" s="87"/>
      <c r="AB20" s="86"/>
      <c r="AC20" s="36"/>
      <c r="AD20" s="36"/>
      <c r="AE20" s="87"/>
      <c r="AF20" s="86"/>
      <c r="AG20" s="45"/>
      <c r="AH20" s="36"/>
      <c r="AI20" s="87"/>
      <c r="AJ20" s="86"/>
      <c r="AK20" s="36"/>
      <c r="AL20" s="36"/>
      <c r="AM20" s="87"/>
      <c r="AN20" s="86"/>
      <c r="AO20" s="36"/>
      <c r="AP20" s="36"/>
      <c r="AQ20" s="87"/>
      <c r="AR20" s="86"/>
      <c r="AS20" s="36"/>
      <c r="AT20" s="36"/>
      <c r="AU20" s="87"/>
    </row>
    <row r="21" spans="1:47" ht="77.25" customHeight="1" thickBot="1">
      <c r="A21" s="188"/>
      <c r="B21" s="189"/>
      <c r="C21" s="90"/>
      <c r="D21" s="43"/>
      <c r="E21" s="40"/>
      <c r="F21" s="41"/>
      <c r="G21" s="42"/>
      <c r="H21" s="43"/>
      <c r="I21" s="41"/>
      <c r="J21" s="41"/>
      <c r="K21" s="42"/>
      <c r="L21" s="43"/>
      <c r="M21" s="41"/>
      <c r="N21" s="41"/>
      <c r="O21" s="42"/>
      <c r="P21" s="43"/>
      <c r="Q21" s="41"/>
      <c r="R21" s="41"/>
      <c r="S21" s="42"/>
      <c r="T21" s="43"/>
      <c r="U21" s="41"/>
      <c r="V21" s="41"/>
      <c r="W21" s="42"/>
      <c r="X21" s="43"/>
      <c r="Y21" s="41"/>
      <c r="Z21" s="41"/>
      <c r="AA21" s="42"/>
      <c r="AB21" s="43"/>
      <c r="AC21" s="41"/>
      <c r="AD21" s="40"/>
      <c r="AE21" s="42"/>
      <c r="AF21" s="43"/>
      <c r="AG21" s="41"/>
      <c r="AH21" s="41"/>
      <c r="AI21" s="42"/>
      <c r="AJ21" s="43"/>
      <c r="AK21" s="41"/>
      <c r="AL21" s="41"/>
      <c r="AM21" s="42"/>
      <c r="AN21" s="43"/>
      <c r="AO21" s="41"/>
      <c r="AP21" s="41"/>
      <c r="AQ21" s="42"/>
      <c r="AR21" s="43"/>
      <c r="AS21" s="41"/>
      <c r="AT21" s="41"/>
      <c r="AU21" s="42"/>
    </row>
    <row r="22" spans="1:47" s="51" customFormat="1" ht="59.25" customHeight="1">
      <c r="A22" s="197" t="s">
        <v>113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</row>
    <row r="23" spans="1:55" ht="10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1:35" ht="12.75" hidden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7:35" ht="12.75">
      <c r="G25" s="119"/>
      <c r="H25" s="119"/>
      <c r="I25" s="119"/>
      <c r="J25" s="119"/>
      <c r="K25" s="119"/>
      <c r="L25" s="120"/>
      <c r="M25" s="120"/>
      <c r="N25" s="120"/>
      <c r="O25" s="120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</row>
    <row r="26" spans="7:35" ht="12.75">
      <c r="G26" s="119"/>
      <c r="H26" s="119"/>
      <c r="I26" s="119"/>
      <c r="J26" s="119"/>
      <c r="K26" s="119"/>
      <c r="L26" s="120"/>
      <c r="M26" s="120"/>
      <c r="N26" s="120"/>
      <c r="O26" s="120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</row>
    <row r="27" spans="7:35" ht="12.75">
      <c r="G27" s="119"/>
      <c r="H27" s="119"/>
      <c r="I27" s="119"/>
      <c r="J27" s="119"/>
      <c r="K27" s="119"/>
      <c r="L27" s="120"/>
      <c r="M27" s="120"/>
      <c r="N27" s="120"/>
      <c r="O27" s="120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</row>
    <row r="28" spans="7:35" ht="12.75">
      <c r="G28" s="119"/>
      <c r="H28" s="119"/>
      <c r="I28" s="119"/>
      <c r="J28" s="119"/>
      <c r="K28" s="119"/>
      <c r="L28" s="120"/>
      <c r="M28" s="120"/>
      <c r="N28" s="120"/>
      <c r="O28" s="120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</row>
    <row r="29" spans="7:35" ht="12.75">
      <c r="G29" s="119"/>
      <c r="H29" s="119"/>
      <c r="I29" s="119"/>
      <c r="J29" s="119"/>
      <c r="K29" s="119"/>
      <c r="L29" s="120"/>
      <c r="M29" s="120"/>
      <c r="N29" s="120"/>
      <c r="O29" s="120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</row>
    <row r="30" spans="7:35" ht="12.75">
      <c r="G30" s="119"/>
      <c r="H30" s="119"/>
      <c r="I30" s="119"/>
      <c r="J30" s="119"/>
      <c r="K30" s="119"/>
      <c r="L30" s="120"/>
      <c r="M30" s="120"/>
      <c r="N30" s="120"/>
      <c r="O30" s="120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</row>
    <row r="31" spans="7:35" ht="12.75">
      <c r="G31" s="119"/>
      <c r="H31" s="119"/>
      <c r="I31" s="119"/>
      <c r="J31" s="119"/>
      <c r="K31" s="119"/>
      <c r="L31" s="120"/>
      <c r="M31" s="120"/>
      <c r="N31" s="120"/>
      <c r="O31" s="120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</row>
    <row r="32" spans="7:35" ht="12.75">
      <c r="G32" s="119"/>
      <c r="H32" s="119"/>
      <c r="I32" s="119"/>
      <c r="J32" s="119"/>
      <c r="K32" s="119"/>
      <c r="L32" s="120"/>
      <c r="M32" s="120"/>
      <c r="N32" s="120"/>
      <c r="O32" s="120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</row>
    <row r="33" spans="7:35" ht="12.75">
      <c r="G33" s="119"/>
      <c r="H33" s="119"/>
      <c r="I33" s="119"/>
      <c r="J33" s="119"/>
      <c r="K33" s="119"/>
      <c r="L33" s="120"/>
      <c r="M33" s="120"/>
      <c r="N33" s="120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</row>
  </sheetData>
  <sheetProtection/>
  <mergeCells count="39">
    <mergeCell ref="A1:AU2"/>
    <mergeCell ref="D3:AU3"/>
    <mergeCell ref="D4:G4"/>
    <mergeCell ref="H4:K4"/>
    <mergeCell ref="H5:K5"/>
    <mergeCell ref="L5:O5"/>
    <mergeCell ref="D5:G5"/>
    <mergeCell ref="A3:A8"/>
    <mergeCell ref="T4:W4"/>
    <mergeCell ref="P4:S4"/>
    <mergeCell ref="AF6:AI6"/>
    <mergeCell ref="AB5:AE5"/>
    <mergeCell ref="AF5:AI5"/>
    <mergeCell ref="X5:AA5"/>
    <mergeCell ref="AF4:AI4"/>
    <mergeCell ref="AB4:AE4"/>
    <mergeCell ref="X4:AA4"/>
    <mergeCell ref="P6:S6"/>
    <mergeCell ref="T6:W6"/>
    <mergeCell ref="P5:S5"/>
    <mergeCell ref="T5:W5"/>
    <mergeCell ref="X6:AA6"/>
    <mergeCell ref="AB6:AE6"/>
    <mergeCell ref="P7:S7"/>
    <mergeCell ref="T7:W7"/>
    <mergeCell ref="X7:AA7"/>
    <mergeCell ref="AB7:AE7"/>
    <mergeCell ref="AF7:AI7"/>
    <mergeCell ref="A22:AI24"/>
    <mergeCell ref="L4:O4"/>
    <mergeCell ref="A21:B21"/>
    <mergeCell ref="H6:K6"/>
    <mergeCell ref="D6:G6"/>
    <mergeCell ref="C4:C8"/>
    <mergeCell ref="B3:B8"/>
    <mergeCell ref="L6:O6"/>
    <mergeCell ref="D7:G7"/>
    <mergeCell ref="H7:K7"/>
    <mergeCell ref="L7:O7"/>
  </mergeCells>
  <printOptions horizontalCentered="1"/>
  <pageMargins left="0" right="0" top="0.3937007874015748" bottom="0.1968503937007874" header="0" footer="0"/>
  <pageSetup horizontalDpi="300" verticalDpi="300" orientation="landscape" paperSize="9" scale="68" r:id="rId2"/>
  <rowBreaks count="1" manualBreakCount="1">
    <brk id="30" max="38" man="1"/>
  </rowBreaks>
  <colBreaks count="1" manualBreakCount="1">
    <brk id="35" max="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4.00390625" style="0" customWidth="1"/>
    <col min="2" max="2" width="63.00390625" style="0" customWidth="1"/>
    <col min="3" max="3" width="20.8515625" style="0" customWidth="1"/>
    <col min="4" max="4" width="14.57421875" style="0" customWidth="1"/>
    <col min="5" max="5" width="13.57421875" style="0" customWidth="1"/>
    <col min="6" max="6" width="17.7109375" style="0" customWidth="1"/>
    <col min="7" max="7" width="32.8515625" style="0" customWidth="1"/>
    <col min="8" max="8" width="6.140625" style="0" customWidth="1"/>
    <col min="9" max="9" width="6.421875" style="0" customWidth="1"/>
    <col min="10" max="10" width="7.7109375" style="0" customWidth="1"/>
  </cols>
  <sheetData>
    <row r="1" spans="1:7" ht="15" customHeight="1">
      <c r="A1" s="203" t="s">
        <v>28</v>
      </c>
      <c r="B1" s="204"/>
      <c r="C1" s="14" t="s">
        <v>90</v>
      </c>
      <c r="D1" s="59"/>
      <c r="E1" s="59"/>
      <c r="F1" s="59"/>
      <c r="G1" s="59"/>
    </row>
    <row r="2" spans="1:7" ht="15" customHeight="1">
      <c r="A2" s="203" t="s">
        <v>29</v>
      </c>
      <c r="B2" s="204"/>
      <c r="C2" s="14" t="s">
        <v>91</v>
      </c>
      <c r="D2" s="59"/>
      <c r="E2" s="59"/>
      <c r="F2" s="59"/>
      <c r="G2" s="59"/>
    </row>
    <row r="3" spans="1:7" ht="15" customHeight="1">
      <c r="A3" s="203" t="s">
        <v>30</v>
      </c>
      <c r="B3" s="204"/>
      <c r="C3" s="14">
        <v>1</v>
      </c>
      <c r="D3" s="59"/>
      <c r="E3" s="59"/>
      <c r="F3" s="59"/>
      <c r="G3" s="59"/>
    </row>
    <row r="4" spans="1:7" ht="15" customHeight="1">
      <c r="A4" s="203" t="s">
        <v>23</v>
      </c>
      <c r="B4" s="204"/>
      <c r="C4" s="14">
        <v>2</v>
      </c>
      <c r="D4" s="59"/>
      <c r="E4" s="59"/>
      <c r="F4" s="59"/>
      <c r="G4" s="59"/>
    </row>
    <row r="5" spans="1:7" ht="15" customHeight="1">
      <c r="A5" s="203" t="s">
        <v>7</v>
      </c>
      <c r="B5" s="204"/>
      <c r="C5" s="14">
        <v>1</v>
      </c>
      <c r="D5" s="59"/>
      <c r="E5" s="59"/>
      <c r="F5" s="59"/>
      <c r="G5" s="59"/>
    </row>
    <row r="6" spans="1:7" ht="15" customHeight="1">
      <c r="A6" s="203" t="s">
        <v>37</v>
      </c>
      <c r="B6" s="204"/>
      <c r="C6" s="14" t="s">
        <v>50</v>
      </c>
      <c r="D6" s="59"/>
      <c r="E6" s="59"/>
      <c r="F6" s="59"/>
      <c r="G6" s="59"/>
    </row>
    <row r="7" spans="1:7" ht="32.25" customHeight="1">
      <c r="A7" s="35" t="s">
        <v>0</v>
      </c>
      <c r="B7" s="35" t="s">
        <v>31</v>
      </c>
      <c r="C7" s="35" t="s">
        <v>32</v>
      </c>
      <c r="D7" s="35" t="s">
        <v>33</v>
      </c>
      <c r="E7" s="35" t="s">
        <v>48</v>
      </c>
      <c r="F7" s="35" t="s">
        <v>49</v>
      </c>
      <c r="G7" s="35" t="s">
        <v>72</v>
      </c>
    </row>
    <row r="8" spans="1:7" ht="15" customHeight="1">
      <c r="A8" s="35">
        <v>1</v>
      </c>
      <c r="B8" s="14" t="str">
        <f>ЖН!D5</f>
        <v>Мутахассислика кириш</v>
      </c>
      <c r="C8" s="14">
        <v>96</v>
      </c>
      <c r="D8" s="14"/>
      <c r="E8" s="14">
        <v>15</v>
      </c>
      <c r="F8" s="14" t="s">
        <v>94</v>
      </c>
      <c r="G8" s="14" t="s">
        <v>95</v>
      </c>
    </row>
    <row r="9" spans="1:7" ht="13.5" customHeight="1">
      <c r="A9" s="35">
        <v>2</v>
      </c>
      <c r="B9" s="14" t="str">
        <f>ЖН!H5</f>
        <v>Ўзбекистон тарихи</v>
      </c>
      <c r="C9" s="14">
        <v>64</v>
      </c>
      <c r="D9" s="14"/>
      <c r="E9" s="14">
        <v>14</v>
      </c>
      <c r="F9" s="14" t="s">
        <v>94</v>
      </c>
      <c r="G9" s="14" t="s">
        <v>95</v>
      </c>
    </row>
    <row r="10" spans="1:7" ht="13.5" customHeight="1">
      <c r="A10" s="35">
        <v>3</v>
      </c>
      <c r="B10" s="14" t="str">
        <f>ЖН!L5</f>
        <v>Иқтисодий назария</v>
      </c>
      <c r="C10" s="14">
        <v>93</v>
      </c>
      <c r="D10" s="14"/>
      <c r="E10" s="14">
        <v>18</v>
      </c>
      <c r="F10" s="14" t="s">
        <v>94</v>
      </c>
      <c r="G10" s="14" t="s">
        <v>96</v>
      </c>
    </row>
    <row r="11" spans="1:7" ht="13.5" customHeight="1">
      <c r="A11" s="35">
        <v>4</v>
      </c>
      <c r="B11" s="14" t="str">
        <f>ЖН!P5</f>
        <v>Диншунослик</v>
      </c>
      <c r="C11" s="14">
        <v>62</v>
      </c>
      <c r="D11" s="14"/>
      <c r="E11" s="14">
        <v>17</v>
      </c>
      <c r="F11" s="14" t="s">
        <v>94</v>
      </c>
      <c r="G11" s="14" t="s">
        <v>80</v>
      </c>
    </row>
    <row r="12" spans="1:7" ht="13.5" customHeight="1">
      <c r="A12" s="35">
        <v>5</v>
      </c>
      <c r="B12" s="14" t="e">
        <f>ЖН!#REF!</f>
        <v>#REF!</v>
      </c>
      <c r="C12" s="14">
        <v>62</v>
      </c>
      <c r="D12" s="14"/>
      <c r="E12" s="14">
        <v>17</v>
      </c>
      <c r="F12" s="14" t="s">
        <v>94</v>
      </c>
      <c r="G12" s="14" t="s">
        <v>96</v>
      </c>
    </row>
    <row r="13" spans="1:7" ht="13.5" customHeight="1">
      <c r="A13" s="35">
        <v>6</v>
      </c>
      <c r="B13" s="14" t="str">
        <f>ЖН!X5</f>
        <v>Чет тили</v>
      </c>
      <c r="C13" s="14">
        <v>122</v>
      </c>
      <c r="D13" s="14"/>
      <c r="E13" s="14">
        <v>14</v>
      </c>
      <c r="F13" s="14" t="s">
        <v>94</v>
      </c>
      <c r="G13" s="14" t="s">
        <v>81</v>
      </c>
    </row>
    <row r="14" spans="1:7" ht="13.5" customHeight="1">
      <c r="A14" s="35">
        <v>7</v>
      </c>
      <c r="B14" s="14" t="str">
        <f>ЖН!AB5</f>
        <v>Ўзбек тили</v>
      </c>
      <c r="C14" s="14">
        <v>124</v>
      </c>
      <c r="D14" s="14"/>
      <c r="E14" s="14">
        <v>15</v>
      </c>
      <c r="F14" s="14" t="s">
        <v>94</v>
      </c>
      <c r="G14" s="14" t="s">
        <v>97</v>
      </c>
    </row>
    <row r="15" spans="1:7" ht="12.75" customHeight="1">
      <c r="A15" s="35">
        <v>8</v>
      </c>
      <c r="B15" s="14" t="e">
        <f>ЖН!#REF!</f>
        <v>#REF!</v>
      </c>
      <c r="C15" s="14">
        <v>125</v>
      </c>
      <c r="D15" s="14"/>
      <c r="E15" s="14">
        <v>16</v>
      </c>
      <c r="F15" s="14" t="s">
        <v>94</v>
      </c>
      <c r="G15" s="14" t="s">
        <v>82</v>
      </c>
    </row>
    <row r="16" spans="1:7" ht="15.75">
      <c r="A16" s="35">
        <v>9</v>
      </c>
      <c r="B16" s="14">
        <f>ЖН!AR5</f>
        <v>0</v>
      </c>
      <c r="C16" s="14">
        <v>162</v>
      </c>
      <c r="D16" s="14"/>
      <c r="E16" s="14">
        <v>13</v>
      </c>
      <c r="F16" s="14" t="s">
        <v>94</v>
      </c>
      <c r="G16" s="14" t="s">
        <v>83</v>
      </c>
    </row>
    <row r="17" spans="1:7" ht="15.75">
      <c r="A17" s="35">
        <v>10</v>
      </c>
      <c r="B17" s="14"/>
      <c r="C17" s="14"/>
      <c r="D17" s="14"/>
      <c r="E17" s="14"/>
      <c r="F17" s="14" t="s">
        <v>94</v>
      </c>
      <c r="G17" s="14"/>
    </row>
    <row r="18" spans="1:7" ht="15.75">
      <c r="A18" s="35">
        <v>11</v>
      </c>
      <c r="B18" s="14"/>
      <c r="C18" s="14"/>
      <c r="D18" s="14"/>
      <c r="E18" s="14"/>
      <c r="F18" s="14" t="s">
        <v>94</v>
      </c>
      <c r="G18" s="14"/>
    </row>
    <row r="19" spans="1:7" s="52" customFormat="1" ht="15.75">
      <c r="A19" s="44"/>
      <c r="B19" s="44"/>
      <c r="C19" s="44"/>
      <c r="D19" s="44"/>
      <c r="E19" s="44"/>
      <c r="F19" s="44"/>
      <c r="G19" s="60"/>
    </row>
    <row r="20" spans="1:7" ht="31.5">
      <c r="A20" s="59"/>
      <c r="B20" s="35" t="s">
        <v>54</v>
      </c>
      <c r="C20" s="35" t="s">
        <v>55</v>
      </c>
      <c r="D20" s="61"/>
      <c r="E20" s="61"/>
      <c r="F20" s="62" t="s">
        <v>56</v>
      </c>
      <c r="G20" s="14" t="s">
        <v>73</v>
      </c>
    </row>
    <row r="21" spans="1:7" ht="15.75">
      <c r="A21" s="59"/>
      <c r="B21" s="14" t="s">
        <v>84</v>
      </c>
      <c r="C21" s="14" t="s">
        <v>92</v>
      </c>
      <c r="D21" s="14"/>
      <c r="E21" s="14"/>
      <c r="F21" s="14" t="s">
        <v>93</v>
      </c>
      <c r="G21" s="38">
        <v>15</v>
      </c>
    </row>
    <row r="22" spans="1:7" ht="15.75">
      <c r="A22" s="59"/>
      <c r="B22" s="59"/>
      <c r="C22" s="59"/>
      <c r="D22" s="59"/>
      <c r="E22" s="59"/>
      <c r="F22" s="59"/>
      <c r="G22" s="59"/>
    </row>
    <row r="23" spans="1:7" ht="15.75">
      <c r="A23" s="59"/>
      <c r="B23" s="59"/>
      <c r="C23" s="59"/>
      <c r="D23" s="59"/>
      <c r="E23" s="59"/>
      <c r="F23" s="59"/>
      <c r="G23" s="59"/>
    </row>
    <row r="24" spans="1:9" ht="15.75">
      <c r="A24" s="59"/>
      <c r="B24" s="59"/>
      <c r="C24" s="59">
        <f>250/8</f>
        <v>31.25</v>
      </c>
      <c r="D24" s="59"/>
      <c r="E24" s="14" t="s">
        <v>44</v>
      </c>
      <c r="F24" s="14" t="s">
        <v>46</v>
      </c>
      <c r="G24" s="59"/>
      <c r="H24">
        <f>374/198</f>
        <v>1.8888888888888888</v>
      </c>
      <c r="I24">
        <f>H24*36</f>
        <v>68</v>
      </c>
    </row>
    <row r="25" spans="1:7" ht="12.75">
      <c r="A25" s="58"/>
      <c r="B25" s="58"/>
      <c r="C25" s="58">
        <f>C24*4</f>
        <v>125</v>
      </c>
      <c r="D25" s="58"/>
      <c r="E25" s="58"/>
      <c r="F25" s="58"/>
      <c r="G25" s="58"/>
    </row>
    <row r="26" spans="1:7" ht="12.75">
      <c r="A26" s="58"/>
      <c r="B26" s="58"/>
      <c r="C26" s="58"/>
      <c r="D26" s="58"/>
      <c r="E26" s="58"/>
      <c r="F26" s="58"/>
      <c r="G26" s="58"/>
    </row>
    <row r="27" spans="1:7" ht="12.75">
      <c r="A27" s="58"/>
      <c r="B27" s="58"/>
      <c r="C27" s="58"/>
      <c r="D27" s="58"/>
      <c r="E27" s="58"/>
      <c r="F27" s="58"/>
      <c r="G27" s="58"/>
    </row>
    <row r="28" spans="1:7" ht="12.75">
      <c r="A28" s="58"/>
      <c r="B28" s="58"/>
      <c r="C28" s="58"/>
      <c r="D28" s="58"/>
      <c r="E28" s="58"/>
      <c r="F28" s="58"/>
      <c r="G28" s="58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4">
      <selection activeCell="G45" sqref="G45"/>
    </sheetView>
  </sheetViews>
  <sheetFormatPr defaultColWidth="9.140625" defaultRowHeight="12.75"/>
  <cols>
    <col min="1" max="2" width="4.57421875" style="5" customWidth="1"/>
    <col min="3" max="3" width="40.140625" style="5" customWidth="1"/>
    <col min="4" max="4" width="14.0039062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11.57421875" style="5" customWidth="1"/>
    <col min="12" max="12" width="10.57421875" style="5" customWidth="1"/>
    <col min="13" max="13" width="11.57421875" style="5" customWidth="1"/>
    <col min="14" max="14" width="9.7109375" style="5" customWidth="1"/>
    <col min="15" max="15" width="5.8515625" style="5" customWidth="1"/>
    <col min="16" max="16" width="7.57421875" style="5" customWidth="1"/>
    <col min="17" max="17" width="3.2812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15.75" customHeight="1">
      <c r="A8" s="230" t="s">
        <v>40</v>
      </c>
      <c r="B8" s="230"/>
      <c r="C8" s="70" t="str">
        <f>M!B8</f>
        <v>Мутахассислика кириш</v>
      </c>
      <c r="D8" s="71" t="s">
        <v>53</v>
      </c>
      <c r="E8" s="71"/>
      <c r="F8" s="71"/>
      <c r="G8" s="72" t="str">
        <f>ЖН!D6</f>
        <v>Д. Толипова</v>
      </c>
      <c r="H8" s="72"/>
      <c r="I8" s="73"/>
      <c r="J8" s="73"/>
      <c r="K8" s="74"/>
      <c r="L8" s="53" t="s">
        <v>52</v>
      </c>
      <c r="M8" s="53"/>
      <c r="N8" s="75" t="str">
        <f>ЖН!D7</f>
        <v>М. Дадарбоева</v>
      </c>
      <c r="O8" s="76"/>
      <c r="P8" s="74"/>
      <c r="Q8" s="74"/>
    </row>
    <row r="9" spans="1:17" ht="18.75" customHeight="1">
      <c r="A9" s="21" t="s">
        <v>26</v>
      </c>
      <c r="B9" s="21"/>
      <c r="C9" s="228" t="s">
        <v>27</v>
      </c>
      <c r="D9" s="228"/>
      <c r="E9" s="228"/>
      <c r="F9" s="228"/>
      <c r="G9" s="33">
        <f>M!C8</f>
        <v>96</v>
      </c>
      <c r="H9" s="220" t="s">
        <v>45</v>
      </c>
      <c r="I9" s="220"/>
      <c r="J9" s="220"/>
      <c r="K9" s="220"/>
      <c r="L9" s="33">
        <f>M!E8</f>
        <v>15</v>
      </c>
      <c r="M9" s="221" t="str">
        <f>M!F8</f>
        <v>Февраль. 2017 й.</v>
      </c>
      <c r="N9" s="221"/>
      <c r="O9" s="57"/>
      <c r="P9" s="231"/>
      <c r="Q9" s="231"/>
    </row>
    <row r="10" spans="1:17" ht="12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4" customHeight="1" thickBot="1">
      <c r="A11" s="224" t="s">
        <v>0</v>
      </c>
      <c r="B11" s="223" t="s">
        <v>41</v>
      </c>
      <c r="C11" s="223"/>
      <c r="D11" s="225" t="s">
        <v>64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65</v>
      </c>
      <c r="N11" s="222" t="s">
        <v>12</v>
      </c>
      <c r="O11" s="223" t="s">
        <v>13</v>
      </c>
      <c r="P11" s="223"/>
      <c r="Q11" s="223"/>
    </row>
    <row r="12" spans="1:17" ht="88.5" customHeight="1" thickBot="1">
      <c r="A12" s="224"/>
      <c r="B12" s="223"/>
      <c r="C12" s="223"/>
      <c r="D12" s="225"/>
      <c r="E12" s="97" t="s">
        <v>57</v>
      </c>
      <c r="F12" s="97" t="s">
        <v>58</v>
      </c>
      <c r="G12" s="97" t="s">
        <v>62</v>
      </c>
      <c r="H12" s="97" t="s">
        <v>59</v>
      </c>
      <c r="I12" s="97" t="s">
        <v>61</v>
      </c>
      <c r="J12" s="97" t="s">
        <v>60</v>
      </c>
      <c r="K12" s="97" t="s">
        <v>63</v>
      </c>
      <c r="L12" s="222"/>
      <c r="M12" s="222"/>
      <c r="N12" s="222"/>
      <c r="O12" s="223"/>
      <c r="P12" s="223"/>
      <c r="Q12" s="223"/>
    </row>
    <row r="13" spans="1:17" s="6" customFormat="1" ht="27.75" customHeight="1" thickBot="1">
      <c r="A13" s="98">
        <v>1</v>
      </c>
      <c r="B13" s="213" t="str">
        <f>ЖН!B9</f>
        <v>Олимжонова Нигина Содиқжон қизи</v>
      </c>
      <c r="C13" s="213"/>
      <c r="D13" s="99">
        <f>ЖН!C9</f>
        <v>0</v>
      </c>
      <c r="E13" s="100">
        <f>ЖН!D9+ЖН!E9</f>
        <v>0</v>
      </c>
      <c r="F13" s="100">
        <f>ЖН!F9+ЖН!G9</f>
        <v>4</v>
      </c>
      <c r="G13" s="100">
        <f>ЖН!D9+ЖН!E9+ЖН!F9+ЖН!G9</f>
        <v>4</v>
      </c>
      <c r="H13" s="100">
        <f>ОН!D10+ОН!E10</f>
        <v>0</v>
      </c>
      <c r="I13" s="100">
        <f>ОН!F10+ОН!G10</f>
        <v>0</v>
      </c>
      <c r="J13" s="100">
        <f>ОН!D9+ОН!E9+ОН!F9+ОН!G9</f>
        <v>0</v>
      </c>
      <c r="K13" s="100">
        <f>G13+J13</f>
        <v>4</v>
      </c>
      <c r="L13" s="101" t="str">
        <f>IF(OR(K13&lt;39),"-","")</f>
        <v>-</v>
      </c>
      <c r="M13" s="102">
        <f>IF(L13="-",K13,"")</f>
        <v>4</v>
      </c>
      <c r="N13" s="101" t="str">
        <f>IF(L13="-","-","")</f>
        <v>-</v>
      </c>
      <c r="O13" s="219"/>
      <c r="P13" s="219"/>
      <c r="Q13" s="219"/>
    </row>
    <row r="14" spans="1:17" s="6" customFormat="1" ht="27.75" customHeight="1" thickBot="1">
      <c r="A14" s="98">
        <v>2</v>
      </c>
      <c r="B14" s="213" t="str">
        <f>ЖН!B10</f>
        <v>Рисқулова Комила Зохиджон қизи</v>
      </c>
      <c r="C14" s="213"/>
      <c r="D14" s="99">
        <f>ЖН!C10</f>
        <v>0</v>
      </c>
      <c r="E14" s="100">
        <f>ЖН!D10+ЖН!E10</f>
        <v>0</v>
      </c>
      <c r="F14" s="100">
        <f>ЖН!F10+ЖН!G10</f>
        <v>4</v>
      </c>
      <c r="G14" s="100">
        <f>ЖН!D10+ЖН!E10+ЖН!F10+ЖН!G10</f>
        <v>4</v>
      </c>
      <c r="H14" s="100">
        <f>ОН!D11+ОН!E11</f>
        <v>0</v>
      </c>
      <c r="I14" s="100">
        <f>ОН!F11+ОН!G11</f>
        <v>0</v>
      </c>
      <c r="J14" s="100">
        <f>ОН!D10+ОН!E10+ОН!F10+ОН!G10</f>
        <v>0</v>
      </c>
      <c r="K14" s="100">
        <f aca="true" t="shared" si="0" ref="K14:K27">G14+J14</f>
        <v>4</v>
      </c>
      <c r="L14" s="101" t="str">
        <f aca="true" t="shared" si="1" ref="L14:L27">IF(OR(K14&lt;39),"-","")</f>
        <v>-</v>
      </c>
      <c r="M14" s="102">
        <f aca="true" t="shared" si="2" ref="M14:M27">IF(L14="-",K14,"")</f>
        <v>4</v>
      </c>
      <c r="N14" s="101" t="str">
        <f aca="true" t="shared" si="3" ref="N14:N27">IF(L14="-","-","")</f>
        <v>-</v>
      </c>
      <c r="O14" s="219"/>
      <c r="P14" s="219"/>
      <c r="Q14" s="219"/>
    </row>
    <row r="15" spans="1:17" s="6" customFormat="1" ht="27.75" customHeight="1" thickBot="1">
      <c r="A15" s="98">
        <v>3</v>
      </c>
      <c r="B15" s="213" t="str">
        <f>ЖН!B11</f>
        <v>Ҳимматов Элёр Тотлибой ўғли</v>
      </c>
      <c r="C15" s="213"/>
      <c r="D15" s="99">
        <f>ЖН!C11</f>
        <v>0</v>
      </c>
      <c r="E15" s="100">
        <f>ЖН!D11+ЖН!E11</f>
        <v>0</v>
      </c>
      <c r="F15" s="100">
        <f>ЖН!F11+ЖН!G11</f>
        <v>8</v>
      </c>
      <c r="G15" s="100">
        <f>ЖН!D11+ЖН!E11+ЖН!F11+ЖН!G11</f>
        <v>8</v>
      </c>
      <c r="H15" s="100">
        <f>ОН!D12+ОН!E12</f>
        <v>0</v>
      </c>
      <c r="I15" s="100">
        <f>ОН!F12+ОН!G12</f>
        <v>0</v>
      </c>
      <c r="J15" s="100">
        <f>ОН!D11+ОН!E11+ОН!F11+ОН!G11</f>
        <v>0</v>
      </c>
      <c r="K15" s="100">
        <f t="shared" si="0"/>
        <v>8</v>
      </c>
      <c r="L15" s="101" t="str">
        <f t="shared" si="1"/>
        <v>-</v>
      </c>
      <c r="M15" s="102">
        <f t="shared" si="2"/>
        <v>8</v>
      </c>
      <c r="N15" s="101" t="str">
        <f t="shared" si="3"/>
        <v>-</v>
      </c>
      <c r="O15" s="219"/>
      <c r="P15" s="219"/>
      <c r="Q15" s="219"/>
    </row>
    <row r="16" spans="1:17" s="6" customFormat="1" ht="27.75" customHeight="1" thickBot="1">
      <c r="A16" s="98">
        <v>4</v>
      </c>
      <c r="B16" s="213" t="str">
        <f>ЖН!B12</f>
        <v>Носиров Саидхон Зафархон ўғли</v>
      </c>
      <c r="C16" s="213"/>
      <c r="D16" s="99">
        <f>ЖН!C12</f>
        <v>0</v>
      </c>
      <c r="E16" s="100">
        <f>ЖН!D12+ЖН!E12</f>
        <v>0</v>
      </c>
      <c r="F16" s="100">
        <f>ЖН!F12+ЖН!G12</f>
        <v>7</v>
      </c>
      <c r="G16" s="100">
        <f>ЖН!D12+ЖН!E12+ЖН!F12+ЖН!G12</f>
        <v>7</v>
      </c>
      <c r="H16" s="100">
        <f>ОН!D13+ОН!E13</f>
        <v>0</v>
      </c>
      <c r="I16" s="100">
        <f>ОН!F13+ОН!G13</f>
        <v>0</v>
      </c>
      <c r="J16" s="100">
        <f>ОН!D12+ОН!E12+ОН!F12+ОН!G12</f>
        <v>0</v>
      </c>
      <c r="K16" s="100">
        <f t="shared" si="0"/>
        <v>7</v>
      </c>
      <c r="L16" s="101" t="str">
        <f t="shared" si="1"/>
        <v>-</v>
      </c>
      <c r="M16" s="102">
        <f t="shared" si="2"/>
        <v>7</v>
      </c>
      <c r="N16" s="101" t="str">
        <f t="shared" si="3"/>
        <v>-</v>
      </c>
      <c r="O16" s="219"/>
      <c r="P16" s="219"/>
      <c r="Q16" s="219"/>
    </row>
    <row r="17" spans="1:17" s="6" customFormat="1" ht="27.75" customHeight="1" thickBot="1">
      <c r="A17" s="98">
        <v>5</v>
      </c>
      <c r="B17" s="213" t="str">
        <f>ЖН!B13</f>
        <v>Мирзахакимова Лаззат Нурмат қизи</v>
      </c>
      <c r="C17" s="213"/>
      <c r="D17" s="99">
        <f>ЖН!C13</f>
        <v>0</v>
      </c>
      <c r="E17" s="100">
        <f>ЖН!D13+ЖН!E13</f>
        <v>0</v>
      </c>
      <c r="F17" s="100">
        <f>ЖН!F13+ЖН!G13</f>
        <v>4</v>
      </c>
      <c r="G17" s="100">
        <f>ЖН!D13+ЖН!E13+ЖН!F13+ЖН!G13</f>
        <v>4</v>
      </c>
      <c r="H17" s="100" t="e">
        <f>ОН!#REF!+ОН!#REF!</f>
        <v>#REF!</v>
      </c>
      <c r="I17" s="100" t="e">
        <f>ОН!#REF!+ОН!#REF!</f>
        <v>#REF!</v>
      </c>
      <c r="J17" s="100">
        <f>ОН!D13+ОН!E13+ОН!F13+ОН!G13</f>
        <v>0</v>
      </c>
      <c r="K17" s="100">
        <f t="shared" si="0"/>
        <v>4</v>
      </c>
      <c r="L17" s="101" t="str">
        <f t="shared" si="1"/>
        <v>-</v>
      </c>
      <c r="M17" s="102">
        <f t="shared" si="2"/>
        <v>4</v>
      </c>
      <c r="N17" s="101" t="str">
        <f t="shared" si="3"/>
        <v>-</v>
      </c>
      <c r="O17" s="219"/>
      <c r="P17" s="219"/>
      <c r="Q17" s="219"/>
    </row>
    <row r="18" spans="1:17" s="6" customFormat="1" ht="27.75" customHeight="1" thickBot="1">
      <c r="A18" s="98">
        <v>6</v>
      </c>
      <c r="B18" s="213">
        <f>ЖН!B21</f>
        <v>0</v>
      </c>
      <c r="C18" s="213"/>
      <c r="D18" s="99">
        <f>ЖН!C21</f>
        <v>0</v>
      </c>
      <c r="E18" s="100">
        <f>ЖН!D21+ЖН!E21</f>
        <v>0</v>
      </c>
      <c r="F18" s="100">
        <f>ЖН!F21+ЖН!G21</f>
        <v>0</v>
      </c>
      <c r="G18" s="100">
        <f>ЖН!D21+ЖН!E21+ЖН!F21+ЖН!G21</f>
        <v>0</v>
      </c>
      <c r="H18" s="100" t="e">
        <f>ОН!#REF!+ОН!#REF!</f>
        <v>#REF!</v>
      </c>
      <c r="I18" s="100" t="e">
        <f>ОН!#REF!+ОН!#REF!</f>
        <v>#REF!</v>
      </c>
      <c r="J18" s="100" t="e">
        <f>ОН!#REF!+ОН!#REF!+ОН!#REF!+ОН!#REF!</f>
        <v>#REF!</v>
      </c>
      <c r="K18" s="100" t="e">
        <f t="shared" si="0"/>
        <v>#REF!</v>
      </c>
      <c r="L18" s="101" t="e">
        <f t="shared" si="1"/>
        <v>#REF!</v>
      </c>
      <c r="M18" s="102" t="e">
        <f t="shared" si="2"/>
        <v>#REF!</v>
      </c>
      <c r="N18" s="101" t="e">
        <f t="shared" si="3"/>
        <v>#REF!</v>
      </c>
      <c r="O18" s="219"/>
      <c r="P18" s="219"/>
      <c r="Q18" s="219"/>
    </row>
    <row r="19" spans="1:17" s="6" customFormat="1" ht="27.75" customHeight="1" thickBot="1">
      <c r="A19" s="98">
        <v>7</v>
      </c>
      <c r="B19" s="213" t="e">
        <f>ЖН!#REF!</f>
        <v>#REF!</v>
      </c>
      <c r="C19" s="213"/>
      <c r="D19" s="99" t="e">
        <f>ЖН!#REF!</f>
        <v>#REF!</v>
      </c>
      <c r="E19" s="100" t="e">
        <f>ЖН!#REF!+ЖН!#REF!</f>
        <v>#REF!</v>
      </c>
      <c r="F19" s="100" t="e">
        <f>ЖН!#REF!+ЖН!#REF!</f>
        <v>#REF!</v>
      </c>
      <c r="G19" s="100" t="e">
        <f>ЖН!#REF!+ЖН!#REF!+ЖН!#REF!+ЖН!#REF!</f>
        <v>#REF!</v>
      </c>
      <c r="H19" s="100" t="e">
        <f>ОН!#REF!+ОН!#REF!</f>
        <v>#REF!</v>
      </c>
      <c r="I19" s="100" t="e">
        <f>ОН!#REF!+ОН!#REF!</f>
        <v>#REF!</v>
      </c>
      <c r="J19" s="100" t="e">
        <f>ОН!#REF!+ОН!#REF!+ОН!#REF!+ОН!#REF!</f>
        <v>#REF!</v>
      </c>
      <c r="K19" s="100" t="e">
        <f t="shared" si="0"/>
        <v>#REF!</v>
      </c>
      <c r="L19" s="101" t="e">
        <f t="shared" si="1"/>
        <v>#REF!</v>
      </c>
      <c r="M19" s="102" t="e">
        <f t="shared" si="2"/>
        <v>#REF!</v>
      </c>
      <c r="N19" s="101" t="e">
        <f t="shared" si="3"/>
        <v>#REF!</v>
      </c>
      <c r="O19" s="219"/>
      <c r="P19" s="219"/>
      <c r="Q19" s="219"/>
    </row>
    <row r="20" spans="1:17" s="6" customFormat="1" ht="27.75" customHeight="1" thickBot="1">
      <c r="A20" s="98">
        <v>8</v>
      </c>
      <c r="B20" s="213" t="e">
        <f>ЖН!#REF!</f>
        <v>#REF!</v>
      </c>
      <c r="C20" s="213"/>
      <c r="D20" s="99" t="e">
        <f>ЖН!#REF!</f>
        <v>#REF!</v>
      </c>
      <c r="E20" s="100" t="e">
        <f>ЖН!#REF!+ЖН!#REF!</f>
        <v>#REF!</v>
      </c>
      <c r="F20" s="100" t="e">
        <f>ЖН!#REF!+ЖН!#REF!</f>
        <v>#REF!</v>
      </c>
      <c r="G20" s="100" t="e">
        <f>ЖН!#REF!+ЖН!#REF!+ЖН!#REF!+ЖН!#REF!</f>
        <v>#REF!</v>
      </c>
      <c r="H20" s="100" t="e">
        <f>ОН!#REF!+ОН!#REF!</f>
        <v>#REF!</v>
      </c>
      <c r="I20" s="100" t="e">
        <f>ОН!#REF!+ОН!#REF!</f>
        <v>#REF!</v>
      </c>
      <c r="J20" s="100" t="e">
        <f>ОН!#REF!+ОН!#REF!+ОН!#REF!+ОН!#REF!</f>
        <v>#REF!</v>
      </c>
      <c r="K20" s="100" t="e">
        <f t="shared" si="0"/>
        <v>#REF!</v>
      </c>
      <c r="L20" s="101" t="e">
        <f t="shared" si="1"/>
        <v>#REF!</v>
      </c>
      <c r="M20" s="102" t="e">
        <f t="shared" si="2"/>
        <v>#REF!</v>
      </c>
      <c r="N20" s="101" t="e">
        <f t="shared" si="3"/>
        <v>#REF!</v>
      </c>
      <c r="O20" s="219"/>
      <c r="P20" s="219"/>
      <c r="Q20" s="219"/>
    </row>
    <row r="21" spans="1:17" s="6" customFormat="1" ht="27.75" customHeight="1" thickBot="1">
      <c r="A21" s="98">
        <v>9</v>
      </c>
      <c r="B21" s="213" t="e">
        <f>ЖН!#REF!</f>
        <v>#REF!</v>
      </c>
      <c r="C21" s="213"/>
      <c r="D21" s="99" t="e">
        <f>ЖН!#REF!</f>
        <v>#REF!</v>
      </c>
      <c r="E21" s="100" t="e">
        <f>ЖН!#REF!+ЖН!#REF!</f>
        <v>#REF!</v>
      </c>
      <c r="F21" s="100" t="e">
        <f>ЖН!#REF!+ЖН!#REF!</f>
        <v>#REF!</v>
      </c>
      <c r="G21" s="100" t="e">
        <f>ЖН!#REF!+ЖН!#REF!+ЖН!#REF!+ЖН!#REF!</f>
        <v>#REF!</v>
      </c>
      <c r="H21" s="100" t="e">
        <f>ОН!#REF!+ОН!#REF!</f>
        <v>#REF!</v>
      </c>
      <c r="I21" s="100" t="e">
        <f>ОН!#REF!+ОН!#REF!</f>
        <v>#REF!</v>
      </c>
      <c r="J21" s="100" t="e">
        <f>ОН!#REF!+ОН!#REF!+ОН!#REF!+ОН!#REF!</f>
        <v>#REF!</v>
      </c>
      <c r="K21" s="100" t="e">
        <f t="shared" si="0"/>
        <v>#REF!</v>
      </c>
      <c r="L21" s="101" t="e">
        <f t="shared" si="1"/>
        <v>#REF!</v>
      </c>
      <c r="M21" s="102" t="e">
        <f t="shared" si="2"/>
        <v>#REF!</v>
      </c>
      <c r="N21" s="101" t="e">
        <f t="shared" si="3"/>
        <v>#REF!</v>
      </c>
      <c r="O21" s="219"/>
      <c r="P21" s="219"/>
      <c r="Q21" s="219"/>
    </row>
    <row r="22" spans="1:17" s="6" customFormat="1" ht="27.75" customHeight="1" thickBot="1">
      <c r="A22" s="98">
        <v>10</v>
      </c>
      <c r="B22" s="213" t="e">
        <f>ЖН!#REF!</f>
        <v>#REF!</v>
      </c>
      <c r="C22" s="213"/>
      <c r="D22" s="99" t="e">
        <f>ЖН!#REF!</f>
        <v>#REF!</v>
      </c>
      <c r="E22" s="100" t="e">
        <f>ЖН!#REF!+ЖН!#REF!</f>
        <v>#REF!</v>
      </c>
      <c r="F22" s="100" t="e">
        <f>ЖН!#REF!+ЖН!#REF!</f>
        <v>#REF!</v>
      </c>
      <c r="G22" s="100" t="e">
        <f>ЖН!#REF!+ЖН!#REF!+ЖН!#REF!+ЖН!#REF!</f>
        <v>#REF!</v>
      </c>
      <c r="H22" s="100" t="e">
        <f>ОН!#REF!+ОН!#REF!</f>
        <v>#REF!</v>
      </c>
      <c r="I22" s="100" t="e">
        <f>ОН!#REF!+ОН!#REF!</f>
        <v>#REF!</v>
      </c>
      <c r="J22" s="100" t="e">
        <f>ОН!#REF!+ОН!#REF!+ОН!#REF!+ОН!#REF!</f>
        <v>#REF!</v>
      </c>
      <c r="K22" s="100" t="e">
        <f t="shared" si="0"/>
        <v>#REF!</v>
      </c>
      <c r="L22" s="101" t="e">
        <f t="shared" si="1"/>
        <v>#REF!</v>
      </c>
      <c r="M22" s="102" t="e">
        <f t="shared" si="2"/>
        <v>#REF!</v>
      </c>
      <c r="N22" s="101" t="e">
        <f t="shared" si="3"/>
        <v>#REF!</v>
      </c>
      <c r="O22" s="219"/>
      <c r="P22" s="219"/>
      <c r="Q22" s="219"/>
    </row>
    <row r="23" spans="1:17" s="6" customFormat="1" ht="27.75" customHeight="1" thickBot="1">
      <c r="A23" s="98">
        <v>11</v>
      </c>
      <c r="B23" s="213" t="e">
        <f>ЖН!#REF!</f>
        <v>#REF!</v>
      </c>
      <c r="C23" s="213"/>
      <c r="D23" s="99" t="e">
        <f>ЖН!#REF!</f>
        <v>#REF!</v>
      </c>
      <c r="E23" s="100" t="e">
        <f>ЖН!#REF!+ЖН!#REF!</f>
        <v>#REF!</v>
      </c>
      <c r="F23" s="100" t="e">
        <f>ЖН!#REF!+ЖН!#REF!</f>
        <v>#REF!</v>
      </c>
      <c r="G23" s="100" t="e">
        <f>ЖН!#REF!+ЖН!#REF!+ЖН!#REF!+ЖН!#REF!</f>
        <v>#REF!</v>
      </c>
      <c r="H23" s="100" t="e">
        <f>ОН!#REF!+ОН!#REF!</f>
        <v>#REF!</v>
      </c>
      <c r="I23" s="100" t="e">
        <f>ОН!#REF!+ОН!#REF!</f>
        <v>#REF!</v>
      </c>
      <c r="J23" s="100" t="e">
        <f>ОН!#REF!+ОН!#REF!+ОН!#REF!+ОН!#REF!</f>
        <v>#REF!</v>
      </c>
      <c r="K23" s="100" t="e">
        <f t="shared" si="0"/>
        <v>#REF!</v>
      </c>
      <c r="L23" s="101" t="e">
        <f t="shared" si="1"/>
        <v>#REF!</v>
      </c>
      <c r="M23" s="102" t="e">
        <f t="shared" si="2"/>
        <v>#REF!</v>
      </c>
      <c r="N23" s="101" t="e">
        <f t="shared" si="3"/>
        <v>#REF!</v>
      </c>
      <c r="O23" s="219"/>
      <c r="P23" s="219"/>
      <c r="Q23" s="219"/>
    </row>
    <row r="24" spans="1:17" s="6" customFormat="1" ht="27.75" customHeight="1" thickBot="1">
      <c r="A24" s="98">
        <v>12</v>
      </c>
      <c r="B24" s="213" t="e">
        <f>ЖН!#REF!</f>
        <v>#REF!</v>
      </c>
      <c r="C24" s="213"/>
      <c r="D24" s="99" t="e">
        <f>ЖН!#REF!</f>
        <v>#REF!</v>
      </c>
      <c r="E24" s="100" t="e">
        <f>ЖН!#REF!+ЖН!#REF!</f>
        <v>#REF!</v>
      </c>
      <c r="F24" s="100" t="e">
        <f>ЖН!#REF!+ЖН!#REF!</f>
        <v>#REF!</v>
      </c>
      <c r="G24" s="100" t="e">
        <f>ЖН!#REF!+ЖН!#REF!+ЖН!#REF!+ЖН!#REF!</f>
        <v>#REF!</v>
      </c>
      <c r="H24" s="100" t="e">
        <f>ОН!#REF!+ОН!#REF!</f>
        <v>#REF!</v>
      </c>
      <c r="I24" s="100" t="e">
        <f>ОН!#REF!+ОН!#REF!</f>
        <v>#REF!</v>
      </c>
      <c r="J24" s="100" t="e">
        <f>ОН!#REF!+ОН!#REF!+ОН!#REF!+ОН!#REF!</f>
        <v>#REF!</v>
      </c>
      <c r="K24" s="100" t="e">
        <f t="shared" si="0"/>
        <v>#REF!</v>
      </c>
      <c r="L24" s="101" t="e">
        <f t="shared" si="1"/>
        <v>#REF!</v>
      </c>
      <c r="M24" s="102" t="e">
        <f t="shared" si="2"/>
        <v>#REF!</v>
      </c>
      <c r="N24" s="101" t="e">
        <f t="shared" si="3"/>
        <v>#REF!</v>
      </c>
      <c r="O24" s="219"/>
      <c r="P24" s="219"/>
      <c r="Q24" s="219"/>
    </row>
    <row r="25" spans="1:17" s="6" customFormat="1" ht="27.75" customHeight="1" thickBot="1">
      <c r="A25" s="98">
        <v>13</v>
      </c>
      <c r="B25" s="213" t="e">
        <f>ЖН!#REF!</f>
        <v>#REF!</v>
      </c>
      <c r="C25" s="213"/>
      <c r="D25" s="99" t="e">
        <f>ЖН!#REF!</f>
        <v>#REF!</v>
      </c>
      <c r="E25" s="100" t="e">
        <f>ЖН!#REF!+ЖН!#REF!</f>
        <v>#REF!</v>
      </c>
      <c r="F25" s="100" t="e">
        <f>ЖН!#REF!+ЖН!#REF!</f>
        <v>#REF!</v>
      </c>
      <c r="G25" s="100" t="e">
        <f>ЖН!#REF!+ЖН!#REF!+ЖН!#REF!+ЖН!#REF!</f>
        <v>#REF!</v>
      </c>
      <c r="H25" s="100" t="e">
        <f>ОН!#REF!+ОН!#REF!</f>
        <v>#REF!</v>
      </c>
      <c r="I25" s="100" t="e">
        <f>ОН!#REF!+ОН!#REF!</f>
        <v>#REF!</v>
      </c>
      <c r="J25" s="100" t="e">
        <f>ОН!#REF!+ОН!#REF!+ОН!#REF!+ОН!#REF!</f>
        <v>#REF!</v>
      </c>
      <c r="K25" s="100" t="e">
        <f t="shared" si="0"/>
        <v>#REF!</v>
      </c>
      <c r="L25" s="101" t="e">
        <f t="shared" si="1"/>
        <v>#REF!</v>
      </c>
      <c r="M25" s="102" t="e">
        <f t="shared" si="2"/>
        <v>#REF!</v>
      </c>
      <c r="N25" s="101" t="e">
        <f t="shared" si="3"/>
        <v>#REF!</v>
      </c>
      <c r="O25" s="219"/>
      <c r="P25" s="219"/>
      <c r="Q25" s="219"/>
    </row>
    <row r="26" spans="1:17" s="6" customFormat="1" ht="27.75" customHeight="1" thickBot="1">
      <c r="A26" s="98">
        <v>14</v>
      </c>
      <c r="B26" s="213" t="e">
        <f>ЖН!#REF!</f>
        <v>#REF!</v>
      </c>
      <c r="C26" s="213"/>
      <c r="D26" s="99" t="e">
        <f>ЖН!#REF!</f>
        <v>#REF!</v>
      </c>
      <c r="E26" s="100" t="e">
        <f>ЖН!#REF!+ЖН!#REF!</f>
        <v>#REF!</v>
      </c>
      <c r="F26" s="100" t="e">
        <f>ЖН!#REF!+ЖН!#REF!</f>
        <v>#REF!</v>
      </c>
      <c r="G26" s="100" t="e">
        <f>ЖН!#REF!+ЖН!#REF!+ЖН!#REF!+ЖН!#REF!</f>
        <v>#REF!</v>
      </c>
      <c r="H26" s="100" t="e">
        <f>ОН!#REF!+ОН!#REF!</f>
        <v>#REF!</v>
      </c>
      <c r="I26" s="100" t="e">
        <f>ОН!#REF!+ОН!#REF!</f>
        <v>#REF!</v>
      </c>
      <c r="J26" s="100" t="e">
        <f>ОН!#REF!+ОН!#REF!+ОН!#REF!+ОН!#REF!</f>
        <v>#REF!</v>
      </c>
      <c r="K26" s="100" t="e">
        <f t="shared" si="0"/>
        <v>#REF!</v>
      </c>
      <c r="L26" s="101" t="e">
        <f t="shared" si="1"/>
        <v>#REF!</v>
      </c>
      <c r="M26" s="102" t="e">
        <f t="shared" si="2"/>
        <v>#REF!</v>
      </c>
      <c r="N26" s="101" t="e">
        <f t="shared" si="3"/>
        <v>#REF!</v>
      </c>
      <c r="O26" s="219"/>
      <c r="P26" s="219"/>
      <c r="Q26" s="219"/>
    </row>
    <row r="27" spans="1:17" s="6" customFormat="1" ht="27.75" customHeight="1" thickBot="1">
      <c r="A27" s="98">
        <v>15</v>
      </c>
      <c r="B27" s="213" t="e">
        <f>ЖН!#REF!</f>
        <v>#REF!</v>
      </c>
      <c r="C27" s="213"/>
      <c r="D27" s="99" t="e">
        <f>ЖН!#REF!</f>
        <v>#REF!</v>
      </c>
      <c r="E27" s="98" t="e">
        <f>ЖН!#REF!+ЖН!#REF!</f>
        <v>#REF!</v>
      </c>
      <c r="F27" s="98" t="e">
        <f>ЖН!#REF!+ЖН!#REF!</f>
        <v>#REF!</v>
      </c>
      <c r="G27" s="100" t="e">
        <f>ЖН!#REF!+ЖН!#REF!+ЖН!#REF!+ЖН!#REF!</f>
        <v>#REF!</v>
      </c>
      <c r="H27" s="100">
        <f>ОН!D21+ОН!E21</f>
        <v>0</v>
      </c>
      <c r="I27" s="100">
        <f>ОН!F21+ОН!G21</f>
        <v>0</v>
      </c>
      <c r="J27" s="100" t="e">
        <f>ОН!#REF!+ОН!#REF!+ОН!#REF!+ОН!#REF!</f>
        <v>#REF!</v>
      </c>
      <c r="K27" s="98" t="e">
        <f t="shared" si="0"/>
        <v>#REF!</v>
      </c>
      <c r="L27" s="101" t="e">
        <f t="shared" si="1"/>
        <v>#REF!</v>
      </c>
      <c r="M27" s="101" t="e">
        <f t="shared" si="2"/>
        <v>#REF!</v>
      </c>
      <c r="N27" s="101" t="e">
        <f t="shared" si="3"/>
        <v>#REF!</v>
      </c>
      <c r="O27" s="214"/>
      <c r="P27" s="214"/>
      <c r="Q27" s="214"/>
    </row>
    <row r="28" spans="1:17" ht="49.5" customHeight="1" thickBot="1">
      <c r="A28" s="207" t="s">
        <v>14</v>
      </c>
      <c r="B28" s="207"/>
      <c r="C28" s="207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208"/>
      <c r="P28" s="208"/>
      <c r="Q28" s="208"/>
    </row>
    <row r="29" spans="1:3" ht="39.75" customHeight="1">
      <c r="A29" s="209"/>
      <c r="B29" s="209"/>
      <c r="C29" s="209"/>
    </row>
    <row r="30" spans="1:17" ht="18">
      <c r="A30" s="22"/>
      <c r="B30" s="22"/>
      <c r="C30" s="23" t="s">
        <v>15</v>
      </c>
      <c r="D30" s="55">
        <f>M!G21</f>
        <v>15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  <c r="P30" s="19"/>
      <c r="Q30" s="19"/>
    </row>
    <row r="31" spans="1:17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  <c r="P31" s="19"/>
      <c r="Q31" s="19"/>
    </row>
    <row r="32" spans="1:17" ht="27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  <c r="P32" s="19"/>
      <c r="Q32" s="19"/>
    </row>
    <row r="33" spans="1:17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8">
      <c r="A34" s="26" t="s">
        <v>78</v>
      </c>
      <c r="B34" s="26"/>
      <c r="C34" s="26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M!G8</f>
        <v>Ф.Эрназаров </v>
      </c>
      <c r="P34" s="79"/>
      <c r="Q34" s="79"/>
    </row>
    <row r="35" spans="1:17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12" t="s">
        <v>20</v>
      </c>
      <c r="P35" s="212"/>
      <c r="Q35" s="212"/>
    </row>
  </sheetData>
  <sheetProtection/>
  <mergeCells count="63">
    <mergeCell ref="A6:Q6"/>
    <mergeCell ref="A2:Q2"/>
    <mergeCell ref="A3:Q3"/>
    <mergeCell ref="A4:I4"/>
    <mergeCell ref="A5:H5"/>
    <mergeCell ref="C9:F9"/>
    <mergeCell ref="E7:F7"/>
    <mergeCell ref="H7:I7"/>
    <mergeCell ref="A8:B8"/>
    <mergeCell ref="P9:Q9"/>
    <mergeCell ref="A11:A12"/>
    <mergeCell ref="B11:C12"/>
    <mergeCell ref="D11:D12"/>
    <mergeCell ref="E11:K11"/>
    <mergeCell ref="O13:Q13"/>
    <mergeCell ref="B14:C14"/>
    <mergeCell ref="N11:N12"/>
    <mergeCell ref="H9:K9"/>
    <mergeCell ref="M9:N9"/>
    <mergeCell ref="B20:C20"/>
    <mergeCell ref="O20:Q20"/>
    <mergeCell ref="L11:L12"/>
    <mergeCell ref="M11:M12"/>
    <mergeCell ref="O17:Q17"/>
    <mergeCell ref="B16:C16"/>
    <mergeCell ref="O16:Q16"/>
    <mergeCell ref="O11:Q12"/>
    <mergeCell ref="B15:C15"/>
    <mergeCell ref="O15:Q15"/>
    <mergeCell ref="B23:C23"/>
    <mergeCell ref="O23:Q23"/>
    <mergeCell ref="B19:C19"/>
    <mergeCell ref="O19:Q19"/>
    <mergeCell ref="B24:C24"/>
    <mergeCell ref="O24:Q24"/>
    <mergeCell ref="B13:C13"/>
    <mergeCell ref="B21:C21"/>
    <mergeCell ref="O21:Q21"/>
    <mergeCell ref="B22:C22"/>
    <mergeCell ref="O22:Q22"/>
    <mergeCell ref="O14:Q14"/>
    <mergeCell ref="B18:C18"/>
    <mergeCell ref="O18:Q18"/>
    <mergeCell ref="O27:Q27"/>
    <mergeCell ref="D34:G34"/>
    <mergeCell ref="M34:N34"/>
    <mergeCell ref="D32:G32"/>
    <mergeCell ref="K32:L32"/>
    <mergeCell ref="B17:C17"/>
    <mergeCell ref="B25:C25"/>
    <mergeCell ref="O25:Q25"/>
    <mergeCell ref="B26:C26"/>
    <mergeCell ref="O26:Q26"/>
    <mergeCell ref="A33:C33"/>
    <mergeCell ref="O1:Q1"/>
    <mergeCell ref="A28:C28"/>
    <mergeCell ref="O28:Q28"/>
    <mergeCell ref="A29:C29"/>
    <mergeCell ref="A35:B35"/>
    <mergeCell ref="D35:G35"/>
    <mergeCell ref="M35:N35"/>
    <mergeCell ref="O35:Q35"/>
    <mergeCell ref="B27:C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13">
      <selection activeCell="J27" sqref="J27"/>
    </sheetView>
  </sheetViews>
  <sheetFormatPr defaultColWidth="9.140625" defaultRowHeight="12.75"/>
  <cols>
    <col min="1" max="2" width="4.57421875" style="5" customWidth="1"/>
    <col min="3" max="3" width="39.8515625" style="5" customWidth="1"/>
    <col min="4" max="4" width="13.57421875" style="5" customWidth="1"/>
    <col min="5" max="6" width="4.7109375" style="5" hidden="1" customWidth="1"/>
    <col min="7" max="7" width="9.00390625" style="5" customWidth="1"/>
    <col min="8" max="8" width="4.7109375" style="5" hidden="1" customWidth="1"/>
    <col min="9" max="9" width="4.28125" style="5" hidden="1" customWidth="1"/>
    <col min="10" max="10" width="11.00390625" style="5" customWidth="1"/>
    <col min="11" max="11" width="9.7109375" style="5" customWidth="1"/>
    <col min="12" max="12" width="10.00390625" style="5" customWidth="1"/>
    <col min="13" max="13" width="12.57421875" style="5" customWidth="1"/>
    <col min="14" max="14" width="9.140625" style="5" customWidth="1"/>
    <col min="15" max="15" width="6.7109375" style="5" customWidth="1"/>
    <col min="16" max="16" width="10.42187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5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6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6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6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15.75" customHeight="1">
      <c r="A8" s="230" t="s">
        <v>40</v>
      </c>
      <c r="B8" s="230"/>
      <c r="C8" s="70" t="str">
        <f>ЖН!H5</f>
        <v>Ўзбекистон тарихи</v>
      </c>
      <c r="D8" s="71" t="s">
        <v>53</v>
      </c>
      <c r="E8" s="71"/>
      <c r="F8" s="71"/>
      <c r="G8" s="72" t="str">
        <f>ЖН!H6</f>
        <v>Ахмедова Д</v>
      </c>
      <c r="H8" s="72"/>
      <c r="I8" s="73"/>
      <c r="J8" s="73"/>
      <c r="K8" s="74"/>
      <c r="L8" s="53" t="s">
        <v>52</v>
      </c>
      <c r="M8" s="53"/>
      <c r="N8" s="75">
        <f>ЖН!H7</f>
        <v>0</v>
      </c>
      <c r="O8" s="76"/>
      <c r="P8" s="74"/>
      <c r="Q8" s="74"/>
    </row>
    <row r="9" spans="1:17" ht="18.75" customHeight="1">
      <c r="A9" s="21" t="s">
        <v>26</v>
      </c>
      <c r="B9" s="21"/>
      <c r="C9" s="228" t="s">
        <v>27</v>
      </c>
      <c r="D9" s="228"/>
      <c r="E9" s="228"/>
      <c r="F9" s="228"/>
      <c r="G9" s="33">
        <f>M!C9</f>
        <v>64</v>
      </c>
      <c r="H9" s="220" t="s">
        <v>45</v>
      </c>
      <c r="I9" s="220"/>
      <c r="J9" s="220"/>
      <c r="K9" s="220"/>
      <c r="L9" s="33">
        <f>M!E9</f>
        <v>14</v>
      </c>
      <c r="M9" s="221" t="str">
        <f>M!F9</f>
        <v>Февраль. 2017 й.</v>
      </c>
      <c r="N9" s="221"/>
      <c r="O9" s="57"/>
      <c r="P9" s="57"/>
      <c r="Q9" s="57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6" ht="12.7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11</v>
      </c>
      <c r="N11" s="222" t="s">
        <v>12</v>
      </c>
      <c r="O11" s="223" t="s">
        <v>13</v>
      </c>
      <c r="P11" s="223"/>
    </row>
    <row r="12" spans="1:16" ht="72.75" customHeight="1" thickBot="1">
      <c r="A12" s="224"/>
      <c r="B12" s="223"/>
      <c r="C12" s="223"/>
      <c r="D12" s="225"/>
      <c r="E12" s="97" t="s">
        <v>66</v>
      </c>
      <c r="F12" s="97" t="s">
        <v>3</v>
      </c>
      <c r="G12" s="97" t="s">
        <v>67</v>
      </c>
      <c r="H12" s="97" t="s">
        <v>35</v>
      </c>
      <c r="I12" s="97" t="s">
        <v>68</v>
      </c>
      <c r="J12" s="97" t="s">
        <v>69</v>
      </c>
      <c r="K12" s="97" t="s">
        <v>70</v>
      </c>
      <c r="L12" s="222"/>
      <c r="M12" s="222"/>
      <c r="N12" s="222"/>
      <c r="O12" s="223"/>
      <c r="P12" s="223"/>
    </row>
    <row r="13" spans="1:16" s="6" customFormat="1" ht="27.75" customHeight="1" thickBot="1">
      <c r="A13" s="98">
        <v>1</v>
      </c>
      <c r="B13" s="213" t="str">
        <f>ЖН!B9</f>
        <v>Олимжонова Нигина Содиқжон қизи</v>
      </c>
      <c r="C13" s="213"/>
      <c r="D13" s="99">
        <f>ЖН!C9</f>
        <v>0</v>
      </c>
      <c r="E13" s="98">
        <f>ЖН!H9+ЖН!I9</f>
        <v>2</v>
      </c>
      <c r="F13" s="98">
        <f>ЖН!J9+ЖН!K9</f>
        <v>3</v>
      </c>
      <c r="G13" s="98">
        <f>ЖН!H9+ЖН!I9+ЖН!J9+ЖН!K9</f>
        <v>5</v>
      </c>
      <c r="H13" s="98">
        <f>ОН!H10+ОН!I10</f>
        <v>0</v>
      </c>
      <c r="I13" s="98">
        <f>ОН!J10+ОН!K10</f>
        <v>0</v>
      </c>
      <c r="J13" s="98">
        <f>ОН!H9+ОН!I9+ОН!J9+ОН!K9</f>
        <v>0</v>
      </c>
      <c r="K13" s="98">
        <f>G13+J13</f>
        <v>5</v>
      </c>
      <c r="L13" s="101" t="str">
        <f aca="true" t="shared" si="0" ref="L13:L27">IF(OR(K13&lt;39),"-","")</f>
        <v>-</v>
      </c>
      <c r="M13" s="101">
        <f>IF(L13="-",K13,"")</f>
        <v>5</v>
      </c>
      <c r="N13" s="101" t="str">
        <f>IF(L13="-","-","")</f>
        <v>-</v>
      </c>
      <c r="O13" s="214"/>
      <c r="P13" s="214"/>
    </row>
    <row r="14" spans="1:16" s="6" customFormat="1" ht="27.75" customHeight="1" thickBot="1">
      <c r="A14" s="98">
        <v>2</v>
      </c>
      <c r="B14" s="213" t="str">
        <f>ЖН!B10</f>
        <v>Рисқулова Комила Зохиджон қизи</v>
      </c>
      <c r="C14" s="213"/>
      <c r="D14" s="99">
        <f>ЖН!C10</f>
        <v>0</v>
      </c>
      <c r="E14" s="98">
        <f>ЖН!H10+ЖН!I10</f>
        <v>2</v>
      </c>
      <c r="F14" s="98">
        <f>ЖН!J10+ЖН!K10</f>
        <v>3</v>
      </c>
      <c r="G14" s="98">
        <f>ЖН!H10+ЖН!I10+ЖН!J10+ЖН!K10</f>
        <v>5</v>
      </c>
      <c r="H14" s="98">
        <f>ОН!H11+ОН!I11</f>
        <v>0</v>
      </c>
      <c r="I14" s="98">
        <f>ОН!J11+ОН!K11</f>
        <v>0</v>
      </c>
      <c r="J14" s="98">
        <f>ОН!H10+ОН!I10+ОН!J10+ОН!K10</f>
        <v>0</v>
      </c>
      <c r="K14" s="98">
        <f aca="true" t="shared" si="1" ref="K14:K27">G14+J14</f>
        <v>5</v>
      </c>
      <c r="L14" s="101" t="str">
        <f t="shared" si="0"/>
        <v>-</v>
      </c>
      <c r="M14" s="101">
        <f aca="true" t="shared" si="2" ref="M14:M27">IF(L14="-",K14,"")</f>
        <v>5</v>
      </c>
      <c r="N14" s="101" t="str">
        <f aca="true" t="shared" si="3" ref="N14:N27">IF(L14="-","-","")</f>
        <v>-</v>
      </c>
      <c r="O14" s="214"/>
      <c r="P14" s="214"/>
    </row>
    <row r="15" spans="1:16" s="6" customFormat="1" ht="27.75" customHeight="1" thickBot="1">
      <c r="A15" s="98">
        <v>3</v>
      </c>
      <c r="B15" s="213" t="str">
        <f>ЖН!B11</f>
        <v>Ҳимматов Элёр Тотлибой ўғли</v>
      </c>
      <c r="C15" s="213"/>
      <c r="D15" s="99">
        <f>ЖН!C11</f>
        <v>0</v>
      </c>
      <c r="E15" s="98">
        <f>ЖН!H11+ЖН!I11</f>
        <v>3</v>
      </c>
      <c r="F15" s="98">
        <f>ЖН!J11+ЖН!K11</f>
        <v>3</v>
      </c>
      <c r="G15" s="98">
        <f>ЖН!H11+ЖН!I11+ЖН!J11+ЖН!K11</f>
        <v>6</v>
      </c>
      <c r="H15" s="98">
        <f>ОН!H12+ОН!I12</f>
        <v>0</v>
      </c>
      <c r="I15" s="98">
        <f>ОН!J12+ОН!K12</f>
        <v>0</v>
      </c>
      <c r="J15" s="98">
        <f>ОН!H11+ОН!I11+ОН!J11+ОН!K11</f>
        <v>0</v>
      </c>
      <c r="K15" s="98">
        <f t="shared" si="1"/>
        <v>6</v>
      </c>
      <c r="L15" s="101" t="str">
        <f t="shared" si="0"/>
        <v>-</v>
      </c>
      <c r="M15" s="101">
        <f t="shared" si="2"/>
        <v>6</v>
      </c>
      <c r="N15" s="101" t="str">
        <f t="shared" si="3"/>
        <v>-</v>
      </c>
      <c r="O15" s="214"/>
      <c r="P15" s="214"/>
    </row>
    <row r="16" spans="1:16" s="6" customFormat="1" ht="27.75" customHeight="1" thickBot="1">
      <c r="A16" s="98">
        <v>4</v>
      </c>
      <c r="B16" s="213" t="str">
        <f>ЖН!B12</f>
        <v>Носиров Саидхон Зафархон ўғли</v>
      </c>
      <c r="C16" s="213"/>
      <c r="D16" s="99">
        <f>ЖН!C12</f>
        <v>0</v>
      </c>
      <c r="E16" s="98">
        <f>ЖН!H12+ЖН!I12</f>
        <v>2</v>
      </c>
      <c r="F16" s="98">
        <f>ЖН!J12+ЖН!K12</f>
        <v>2</v>
      </c>
      <c r="G16" s="98">
        <f>ЖН!H12+ЖН!I12+ЖН!J12+ЖН!K12</f>
        <v>4</v>
      </c>
      <c r="H16" s="98">
        <f>ОН!H13+ОН!I13</f>
        <v>0</v>
      </c>
      <c r="I16" s="98">
        <f>ОН!J13+ОН!K13</f>
        <v>0</v>
      </c>
      <c r="J16" s="98">
        <f>ОН!H12+ОН!I12+ОН!J12+ОН!K12</f>
        <v>0</v>
      </c>
      <c r="K16" s="98">
        <f t="shared" si="1"/>
        <v>4</v>
      </c>
      <c r="L16" s="101" t="str">
        <f t="shared" si="0"/>
        <v>-</v>
      </c>
      <c r="M16" s="101">
        <f t="shared" si="2"/>
        <v>4</v>
      </c>
      <c r="N16" s="101" t="str">
        <f t="shared" si="3"/>
        <v>-</v>
      </c>
      <c r="O16" s="214"/>
      <c r="P16" s="214"/>
    </row>
    <row r="17" spans="1:16" s="6" customFormat="1" ht="27.75" customHeight="1" thickBot="1">
      <c r="A17" s="98">
        <v>5</v>
      </c>
      <c r="B17" s="213" t="str">
        <f>ЖН!B13</f>
        <v>Мирзахакимова Лаззат Нурмат қизи</v>
      </c>
      <c r="C17" s="213"/>
      <c r="D17" s="99">
        <f>ЖН!C13</f>
        <v>0</v>
      </c>
      <c r="E17" s="98">
        <f>ЖН!H13+ЖН!I13</f>
        <v>8</v>
      </c>
      <c r="F17" s="98">
        <f>ЖН!J13+ЖН!K13</f>
        <v>7</v>
      </c>
      <c r="G17" s="98">
        <f>ЖН!H13+ЖН!I13+ЖН!J13+ЖН!K13</f>
        <v>15</v>
      </c>
      <c r="H17" s="98" t="e">
        <f>ОН!#REF!+ОН!#REF!</f>
        <v>#REF!</v>
      </c>
      <c r="I17" s="98" t="e">
        <f>ОН!#REF!+ОН!#REF!</f>
        <v>#REF!</v>
      </c>
      <c r="J17" s="98">
        <f>ОН!H13+ОН!I13+ОН!J13+ОН!K13</f>
        <v>0</v>
      </c>
      <c r="K17" s="98">
        <f t="shared" si="1"/>
        <v>15</v>
      </c>
      <c r="L17" s="101" t="str">
        <f t="shared" si="0"/>
        <v>-</v>
      </c>
      <c r="M17" s="101">
        <f t="shared" si="2"/>
        <v>15</v>
      </c>
      <c r="N17" s="101" t="str">
        <f t="shared" si="3"/>
        <v>-</v>
      </c>
      <c r="O17" s="214"/>
      <c r="P17" s="214"/>
    </row>
    <row r="18" spans="1:16" s="6" customFormat="1" ht="27.75" customHeight="1" thickBot="1">
      <c r="A18" s="98">
        <v>6</v>
      </c>
      <c r="B18" s="213">
        <f>ЖН!B21</f>
        <v>0</v>
      </c>
      <c r="C18" s="213"/>
      <c r="D18" s="99">
        <f>ЖН!C21</f>
        <v>0</v>
      </c>
      <c r="E18" s="98">
        <f>ЖН!H21+ЖН!I21</f>
        <v>0</v>
      </c>
      <c r="F18" s="98">
        <f>ЖН!J21+ЖН!K21</f>
        <v>0</v>
      </c>
      <c r="G18" s="98">
        <f>ЖН!H21+ЖН!I21+ЖН!J21+ЖН!K21</f>
        <v>0</v>
      </c>
      <c r="H18" s="98" t="e">
        <f>ОН!#REF!+ОН!#REF!</f>
        <v>#REF!</v>
      </c>
      <c r="I18" s="98" t="e">
        <f>ОН!#REF!+ОН!#REF!</f>
        <v>#REF!</v>
      </c>
      <c r="J18" s="98" t="e">
        <f>ОН!#REF!+ОН!#REF!+ОН!#REF!+ОН!#REF!</f>
        <v>#REF!</v>
      </c>
      <c r="K18" s="98" t="e">
        <f t="shared" si="1"/>
        <v>#REF!</v>
      </c>
      <c r="L18" s="101" t="e">
        <f t="shared" si="0"/>
        <v>#REF!</v>
      </c>
      <c r="M18" s="101" t="e">
        <f t="shared" si="2"/>
        <v>#REF!</v>
      </c>
      <c r="N18" s="101" t="e">
        <f t="shared" si="3"/>
        <v>#REF!</v>
      </c>
      <c r="O18" s="214"/>
      <c r="P18" s="214"/>
    </row>
    <row r="19" spans="1:16" s="6" customFormat="1" ht="27.75" customHeight="1" thickBot="1">
      <c r="A19" s="98">
        <v>7</v>
      </c>
      <c r="B19" s="213" t="e">
        <f>ЖН!#REF!</f>
        <v>#REF!</v>
      </c>
      <c r="C19" s="213"/>
      <c r="D19" s="99" t="e">
        <f>ЖН!#REF!</f>
        <v>#REF!</v>
      </c>
      <c r="E19" s="98" t="e">
        <f>ЖН!#REF!+ЖН!#REF!</f>
        <v>#REF!</v>
      </c>
      <c r="F19" s="98" t="e">
        <f>ЖН!#REF!+ЖН!#REF!</f>
        <v>#REF!</v>
      </c>
      <c r="G19" s="98" t="e">
        <f>ЖН!#REF!+ЖН!#REF!+ЖН!#REF!+ЖН!#REF!</f>
        <v>#REF!</v>
      </c>
      <c r="H19" s="98" t="e">
        <f>ОН!#REF!+ОН!#REF!</f>
        <v>#REF!</v>
      </c>
      <c r="I19" s="98" t="e">
        <f>ОН!#REF!+ОН!#REF!</f>
        <v>#REF!</v>
      </c>
      <c r="J19" s="98" t="e">
        <f>ОН!#REF!+ОН!#REF!+ОН!#REF!+ОН!#REF!</f>
        <v>#REF!</v>
      </c>
      <c r="K19" s="98" t="e">
        <f t="shared" si="1"/>
        <v>#REF!</v>
      </c>
      <c r="L19" s="101" t="e">
        <f t="shared" si="0"/>
        <v>#REF!</v>
      </c>
      <c r="M19" s="101" t="e">
        <f t="shared" si="2"/>
        <v>#REF!</v>
      </c>
      <c r="N19" s="101" t="e">
        <f t="shared" si="3"/>
        <v>#REF!</v>
      </c>
      <c r="O19" s="214"/>
      <c r="P19" s="214"/>
    </row>
    <row r="20" spans="1:16" s="6" customFormat="1" ht="27.75" customHeight="1" thickBot="1">
      <c r="A20" s="98">
        <v>8</v>
      </c>
      <c r="B20" s="213" t="e">
        <f>ЖН!#REF!</f>
        <v>#REF!</v>
      </c>
      <c r="C20" s="213"/>
      <c r="D20" s="99" t="e">
        <f>ЖН!#REF!</f>
        <v>#REF!</v>
      </c>
      <c r="E20" s="98" t="e">
        <f>ЖН!#REF!+ЖН!#REF!</f>
        <v>#REF!</v>
      </c>
      <c r="F20" s="98" t="e">
        <f>ЖН!#REF!+ЖН!#REF!</f>
        <v>#REF!</v>
      </c>
      <c r="G20" s="98" t="e">
        <f>ЖН!#REF!+ЖН!#REF!+ЖН!#REF!+ЖН!#REF!</f>
        <v>#REF!</v>
      </c>
      <c r="H20" s="98" t="e">
        <f>ОН!#REF!+ОН!#REF!</f>
        <v>#REF!</v>
      </c>
      <c r="I20" s="98" t="e">
        <f>ОН!#REF!+ОН!#REF!</f>
        <v>#REF!</v>
      </c>
      <c r="J20" s="98" t="e">
        <f>ОН!#REF!+ОН!#REF!+ОН!#REF!+ОН!#REF!</f>
        <v>#REF!</v>
      </c>
      <c r="K20" s="98" t="e">
        <f t="shared" si="1"/>
        <v>#REF!</v>
      </c>
      <c r="L20" s="101" t="e">
        <f t="shared" si="0"/>
        <v>#REF!</v>
      </c>
      <c r="M20" s="101" t="e">
        <f t="shared" si="2"/>
        <v>#REF!</v>
      </c>
      <c r="N20" s="101" t="e">
        <f t="shared" si="3"/>
        <v>#REF!</v>
      </c>
      <c r="O20" s="214"/>
      <c r="P20" s="214"/>
    </row>
    <row r="21" spans="1:16" s="6" customFormat="1" ht="27.75" customHeight="1" thickBot="1">
      <c r="A21" s="98">
        <v>9</v>
      </c>
      <c r="B21" s="213" t="e">
        <f>ЖН!#REF!</f>
        <v>#REF!</v>
      </c>
      <c r="C21" s="213"/>
      <c r="D21" s="99" t="e">
        <f>ЖН!#REF!</f>
        <v>#REF!</v>
      </c>
      <c r="E21" s="98" t="e">
        <f>ЖН!#REF!+ЖН!#REF!</f>
        <v>#REF!</v>
      </c>
      <c r="F21" s="98" t="e">
        <f>ЖН!#REF!+ЖН!#REF!</f>
        <v>#REF!</v>
      </c>
      <c r="G21" s="98" t="e">
        <f>ЖН!#REF!+ЖН!#REF!+ЖН!#REF!+ЖН!#REF!</f>
        <v>#REF!</v>
      </c>
      <c r="H21" s="98" t="e">
        <f>ОН!#REF!+ОН!#REF!</f>
        <v>#REF!</v>
      </c>
      <c r="I21" s="98" t="e">
        <f>ОН!#REF!+ОН!#REF!</f>
        <v>#REF!</v>
      </c>
      <c r="J21" s="98" t="e">
        <f>ОН!#REF!+ОН!#REF!+ОН!#REF!+ОН!#REF!</f>
        <v>#REF!</v>
      </c>
      <c r="K21" s="98" t="e">
        <f t="shared" si="1"/>
        <v>#REF!</v>
      </c>
      <c r="L21" s="101" t="e">
        <f t="shared" si="0"/>
        <v>#REF!</v>
      </c>
      <c r="M21" s="101" t="e">
        <f t="shared" si="2"/>
        <v>#REF!</v>
      </c>
      <c r="N21" s="101" t="e">
        <f t="shared" si="3"/>
        <v>#REF!</v>
      </c>
      <c r="O21" s="214"/>
      <c r="P21" s="214"/>
    </row>
    <row r="22" spans="1:16" s="6" customFormat="1" ht="27.75" customHeight="1" thickBot="1">
      <c r="A22" s="98">
        <v>10</v>
      </c>
      <c r="B22" s="213" t="e">
        <f>ЖН!#REF!</f>
        <v>#REF!</v>
      </c>
      <c r="C22" s="213"/>
      <c r="D22" s="99" t="e">
        <f>ЖН!#REF!</f>
        <v>#REF!</v>
      </c>
      <c r="E22" s="98" t="e">
        <f>ЖН!#REF!+ЖН!#REF!</f>
        <v>#REF!</v>
      </c>
      <c r="F22" s="98" t="e">
        <f>ЖН!#REF!+ЖН!#REF!</f>
        <v>#REF!</v>
      </c>
      <c r="G22" s="98" t="e">
        <f>ЖН!#REF!+ЖН!#REF!+ЖН!#REF!+ЖН!#REF!</f>
        <v>#REF!</v>
      </c>
      <c r="H22" s="98" t="e">
        <f>ОН!#REF!+ОН!#REF!</f>
        <v>#REF!</v>
      </c>
      <c r="I22" s="98" t="e">
        <f>ОН!#REF!+ОН!#REF!</f>
        <v>#REF!</v>
      </c>
      <c r="J22" s="98" t="e">
        <f>ОН!#REF!+ОН!#REF!+ОН!#REF!+ОН!#REF!</f>
        <v>#REF!</v>
      </c>
      <c r="K22" s="98" t="e">
        <f t="shared" si="1"/>
        <v>#REF!</v>
      </c>
      <c r="L22" s="101" t="e">
        <f t="shared" si="0"/>
        <v>#REF!</v>
      </c>
      <c r="M22" s="101" t="e">
        <f t="shared" si="2"/>
        <v>#REF!</v>
      </c>
      <c r="N22" s="101" t="e">
        <f t="shared" si="3"/>
        <v>#REF!</v>
      </c>
      <c r="O22" s="214"/>
      <c r="P22" s="214"/>
    </row>
    <row r="23" spans="1:16" s="6" customFormat="1" ht="27.75" customHeight="1" thickBot="1">
      <c r="A23" s="98">
        <v>11</v>
      </c>
      <c r="B23" s="213" t="e">
        <f>ЖН!#REF!</f>
        <v>#REF!</v>
      </c>
      <c r="C23" s="213"/>
      <c r="D23" s="99" t="e">
        <f>ЖН!#REF!</f>
        <v>#REF!</v>
      </c>
      <c r="E23" s="98" t="e">
        <f>ЖН!#REF!+ЖН!#REF!</f>
        <v>#REF!</v>
      </c>
      <c r="F23" s="98" t="e">
        <f>ЖН!#REF!+ЖН!#REF!</f>
        <v>#REF!</v>
      </c>
      <c r="G23" s="98" t="e">
        <f>ЖН!#REF!+ЖН!#REF!+ЖН!#REF!+ЖН!#REF!</f>
        <v>#REF!</v>
      </c>
      <c r="H23" s="98" t="e">
        <f>ОН!#REF!+ОН!#REF!</f>
        <v>#REF!</v>
      </c>
      <c r="I23" s="98" t="e">
        <f>ОН!#REF!+ОН!#REF!</f>
        <v>#REF!</v>
      </c>
      <c r="J23" s="98" t="e">
        <f>ОН!#REF!+ОН!#REF!+ОН!#REF!+ОН!#REF!</f>
        <v>#REF!</v>
      </c>
      <c r="K23" s="98" t="e">
        <f t="shared" si="1"/>
        <v>#REF!</v>
      </c>
      <c r="L23" s="101" t="e">
        <f t="shared" si="0"/>
        <v>#REF!</v>
      </c>
      <c r="M23" s="101" t="e">
        <f t="shared" si="2"/>
        <v>#REF!</v>
      </c>
      <c r="N23" s="101" t="e">
        <f t="shared" si="3"/>
        <v>#REF!</v>
      </c>
      <c r="O23" s="214"/>
      <c r="P23" s="214"/>
    </row>
    <row r="24" spans="1:16" s="6" customFormat="1" ht="27.75" customHeight="1" thickBot="1">
      <c r="A24" s="98">
        <v>12</v>
      </c>
      <c r="B24" s="213" t="e">
        <f>ЖН!#REF!</f>
        <v>#REF!</v>
      </c>
      <c r="C24" s="213"/>
      <c r="D24" s="99" t="e">
        <f>ЖН!#REF!</f>
        <v>#REF!</v>
      </c>
      <c r="E24" s="98" t="e">
        <f>ЖН!#REF!+ЖН!#REF!</f>
        <v>#REF!</v>
      </c>
      <c r="F24" s="98" t="e">
        <f>ЖН!#REF!+ЖН!#REF!</f>
        <v>#REF!</v>
      </c>
      <c r="G24" s="98" t="e">
        <f>ЖН!#REF!+ЖН!#REF!+ЖН!#REF!+ЖН!#REF!</f>
        <v>#REF!</v>
      </c>
      <c r="H24" s="98" t="e">
        <f>ОН!#REF!+ОН!#REF!</f>
        <v>#REF!</v>
      </c>
      <c r="I24" s="98" t="e">
        <f>ОН!#REF!+ОН!#REF!</f>
        <v>#REF!</v>
      </c>
      <c r="J24" s="98" t="e">
        <f>ОН!#REF!+ОН!#REF!+ОН!#REF!+ОН!#REF!</f>
        <v>#REF!</v>
      </c>
      <c r="K24" s="98" t="e">
        <f t="shared" si="1"/>
        <v>#REF!</v>
      </c>
      <c r="L24" s="101" t="e">
        <f t="shared" si="0"/>
        <v>#REF!</v>
      </c>
      <c r="M24" s="101" t="e">
        <f t="shared" si="2"/>
        <v>#REF!</v>
      </c>
      <c r="N24" s="101" t="e">
        <f t="shared" si="3"/>
        <v>#REF!</v>
      </c>
      <c r="O24" s="214"/>
      <c r="P24" s="214"/>
    </row>
    <row r="25" spans="1:16" s="6" customFormat="1" ht="27.75" customHeight="1" thickBot="1">
      <c r="A25" s="98">
        <v>13</v>
      </c>
      <c r="B25" s="213" t="e">
        <f>ЖН!#REF!</f>
        <v>#REF!</v>
      </c>
      <c r="C25" s="213"/>
      <c r="D25" s="99" t="e">
        <f>ЖН!#REF!</f>
        <v>#REF!</v>
      </c>
      <c r="E25" s="98" t="e">
        <f>ЖН!#REF!+ЖН!#REF!</f>
        <v>#REF!</v>
      </c>
      <c r="F25" s="98" t="e">
        <f>ЖН!#REF!+ЖН!#REF!</f>
        <v>#REF!</v>
      </c>
      <c r="G25" s="98" t="e">
        <f>ЖН!#REF!+ЖН!#REF!+ЖН!#REF!+ЖН!#REF!</f>
        <v>#REF!</v>
      </c>
      <c r="H25" s="98" t="e">
        <f>ОН!#REF!+ОН!#REF!</f>
        <v>#REF!</v>
      </c>
      <c r="I25" s="98" t="e">
        <f>ОН!#REF!+ОН!#REF!</f>
        <v>#REF!</v>
      </c>
      <c r="J25" s="98" t="e">
        <f>ОН!#REF!+ОН!#REF!+ОН!#REF!+ОН!#REF!</f>
        <v>#REF!</v>
      </c>
      <c r="K25" s="98" t="e">
        <f t="shared" si="1"/>
        <v>#REF!</v>
      </c>
      <c r="L25" s="101" t="e">
        <f t="shared" si="0"/>
        <v>#REF!</v>
      </c>
      <c r="M25" s="101" t="e">
        <f t="shared" si="2"/>
        <v>#REF!</v>
      </c>
      <c r="N25" s="101" t="e">
        <f t="shared" si="3"/>
        <v>#REF!</v>
      </c>
      <c r="O25" s="214"/>
      <c r="P25" s="214"/>
    </row>
    <row r="26" spans="1:16" s="6" customFormat="1" ht="27.75" customHeight="1" thickBot="1">
      <c r="A26" s="98">
        <v>14</v>
      </c>
      <c r="B26" s="213" t="e">
        <f>ЖН!#REF!</f>
        <v>#REF!</v>
      </c>
      <c r="C26" s="213"/>
      <c r="D26" s="99" t="e">
        <f>ЖН!#REF!</f>
        <v>#REF!</v>
      </c>
      <c r="E26" s="98" t="e">
        <f>ЖН!#REF!+ЖН!#REF!</f>
        <v>#REF!</v>
      </c>
      <c r="F26" s="98" t="e">
        <f>ЖН!#REF!+ЖН!#REF!</f>
        <v>#REF!</v>
      </c>
      <c r="G26" s="98" t="e">
        <f>ЖН!#REF!+ЖН!#REF!+ЖН!#REF!+ЖН!#REF!</f>
        <v>#REF!</v>
      </c>
      <c r="H26" s="98" t="e">
        <f>ОН!#REF!+ОН!#REF!</f>
        <v>#REF!</v>
      </c>
      <c r="I26" s="98" t="e">
        <f>ОН!#REF!+ОН!#REF!</f>
        <v>#REF!</v>
      </c>
      <c r="J26" s="98" t="e">
        <f>ОН!#REF!+ОН!#REF!+ОН!#REF!+ОН!#REF!</f>
        <v>#REF!</v>
      </c>
      <c r="K26" s="98" t="e">
        <f t="shared" si="1"/>
        <v>#REF!</v>
      </c>
      <c r="L26" s="101" t="e">
        <f t="shared" si="0"/>
        <v>#REF!</v>
      </c>
      <c r="M26" s="101" t="e">
        <f t="shared" si="2"/>
        <v>#REF!</v>
      </c>
      <c r="N26" s="101" t="e">
        <f t="shared" si="3"/>
        <v>#REF!</v>
      </c>
      <c r="O26" s="214"/>
      <c r="P26" s="214"/>
    </row>
    <row r="27" spans="1:16" s="6" customFormat="1" ht="27.75" customHeight="1" thickBot="1">
      <c r="A27" s="98">
        <v>15</v>
      </c>
      <c r="B27" s="213" t="e">
        <f>ЖН!#REF!</f>
        <v>#REF!</v>
      </c>
      <c r="C27" s="213"/>
      <c r="D27" s="99" t="e">
        <f>ЖН!#REF!</f>
        <v>#REF!</v>
      </c>
      <c r="E27" s="98" t="e">
        <f>ЖН!#REF!+ЖН!#REF!</f>
        <v>#REF!</v>
      </c>
      <c r="F27" s="98" t="e">
        <f>ЖН!#REF!+ЖН!#REF!</f>
        <v>#REF!</v>
      </c>
      <c r="G27" s="98" t="e">
        <f>ЖН!#REF!+ЖН!#REF!+ЖН!#REF!+ЖН!#REF!</f>
        <v>#REF!</v>
      </c>
      <c r="H27" s="98">
        <f>ОН!H21+ОН!I21</f>
        <v>0</v>
      </c>
      <c r="I27" s="98">
        <f>ОН!J21+ОН!K21</f>
        <v>0</v>
      </c>
      <c r="J27" s="98" t="e">
        <f>ОН!#REF!+ОН!#REF!+ОН!#REF!+ОН!#REF!</f>
        <v>#REF!</v>
      </c>
      <c r="K27" s="98" t="e">
        <f t="shared" si="1"/>
        <v>#REF!</v>
      </c>
      <c r="L27" s="101" t="e">
        <f t="shared" si="0"/>
        <v>#REF!</v>
      </c>
      <c r="M27" s="101" t="e">
        <f t="shared" si="2"/>
        <v>#REF!</v>
      </c>
      <c r="N27" s="101" t="e">
        <f t="shared" si="3"/>
        <v>#REF!</v>
      </c>
      <c r="O27" s="214"/>
      <c r="P27" s="214"/>
    </row>
    <row r="28" spans="1:16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208"/>
      <c r="P28" s="208"/>
    </row>
    <row r="29" spans="1:3" ht="39.75" customHeight="1">
      <c r="A29" s="209"/>
      <c r="B29" s="209"/>
      <c r="C29" s="209"/>
    </row>
    <row r="30" spans="1:17" ht="18">
      <c r="A30" s="22"/>
      <c r="B30" s="22"/>
      <c r="C30" s="23" t="s">
        <v>15</v>
      </c>
      <c r="D30" s="55">
        <f>M!G21</f>
        <v>15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  <c r="P30" s="19"/>
      <c r="Q30" s="19"/>
    </row>
    <row r="31" spans="1:17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  <c r="P31" s="19"/>
      <c r="Q31" s="19"/>
    </row>
    <row r="32" spans="1:17" ht="35.25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  <c r="P32" s="19"/>
      <c r="Q32" s="19"/>
    </row>
    <row r="33" spans="1:17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8">
      <c r="A34" s="26" t="s">
        <v>78</v>
      </c>
      <c r="B34" s="26"/>
      <c r="C34" s="26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M!G9</f>
        <v>Ф.Эрназаров </v>
      </c>
      <c r="P34" s="79"/>
      <c r="Q34" s="81"/>
    </row>
    <row r="35" spans="1:17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11" t="s">
        <v>20</v>
      </c>
      <c r="P35" s="211"/>
      <c r="Q35" s="80"/>
    </row>
  </sheetData>
  <sheetProtection/>
  <mergeCells count="62">
    <mergeCell ref="H7:I7"/>
    <mergeCell ref="A8:B8"/>
    <mergeCell ref="C9:F9"/>
    <mergeCell ref="A6:P6"/>
    <mergeCell ref="A2:P2"/>
    <mergeCell ref="A3:P3"/>
    <mergeCell ref="A4:I4"/>
    <mergeCell ref="A5:H5"/>
    <mergeCell ref="E7:F7"/>
    <mergeCell ref="M9:N9"/>
    <mergeCell ref="A11:A12"/>
    <mergeCell ref="H9:K9"/>
    <mergeCell ref="B13:C13"/>
    <mergeCell ref="B14:C14"/>
    <mergeCell ref="O14:P14"/>
    <mergeCell ref="N11:N12"/>
    <mergeCell ref="O11:P12"/>
    <mergeCell ref="M11:M12"/>
    <mergeCell ref="B18:C18"/>
    <mergeCell ref="O18:P18"/>
    <mergeCell ref="B15:C15"/>
    <mergeCell ref="O15:P15"/>
    <mergeCell ref="B16:C16"/>
    <mergeCell ref="O13:P13"/>
    <mergeCell ref="B19:C19"/>
    <mergeCell ref="O19:P19"/>
    <mergeCell ref="B20:C20"/>
    <mergeCell ref="O20:P20"/>
    <mergeCell ref="B21:C21"/>
    <mergeCell ref="B11:C12"/>
    <mergeCell ref="D11:D12"/>
    <mergeCell ref="E11:K11"/>
    <mergeCell ref="L11:L12"/>
    <mergeCell ref="O17:P17"/>
    <mergeCell ref="O26:P26"/>
    <mergeCell ref="B23:C23"/>
    <mergeCell ref="O23:P23"/>
    <mergeCell ref="B24:C24"/>
    <mergeCell ref="O24:P24"/>
    <mergeCell ref="O16:P16"/>
    <mergeCell ref="B17:C17"/>
    <mergeCell ref="O21:P21"/>
    <mergeCell ref="B22:C22"/>
    <mergeCell ref="O22:P22"/>
    <mergeCell ref="O1:P1"/>
    <mergeCell ref="A28:C28"/>
    <mergeCell ref="O28:P28"/>
    <mergeCell ref="A29:C29"/>
    <mergeCell ref="O35:P35"/>
    <mergeCell ref="B27:C27"/>
    <mergeCell ref="O27:P27"/>
    <mergeCell ref="B25:C25"/>
    <mergeCell ref="O25:P25"/>
    <mergeCell ref="B26:C26"/>
    <mergeCell ref="D32:G32"/>
    <mergeCell ref="K32:L32"/>
    <mergeCell ref="A33:C33"/>
    <mergeCell ref="D34:G34"/>
    <mergeCell ref="M34:N34"/>
    <mergeCell ref="A35:B35"/>
    <mergeCell ref="D35:G35"/>
    <mergeCell ref="M35:N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SheetLayoutView="100" workbookViewId="0" topLeftCell="A4">
      <selection activeCell="M9" sqref="M9:N9"/>
    </sheetView>
  </sheetViews>
  <sheetFormatPr defaultColWidth="9.140625" defaultRowHeight="12.75"/>
  <cols>
    <col min="1" max="2" width="4.57421875" style="5" customWidth="1"/>
    <col min="3" max="3" width="40.28125" style="5" customWidth="1"/>
    <col min="4" max="4" width="14.42187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00390625" style="5" customWidth="1"/>
    <col min="11" max="11" width="9.28125" style="5" customWidth="1"/>
    <col min="12" max="12" width="10.57421875" style="5" customWidth="1"/>
    <col min="13" max="13" width="11.57421875" style="5" customWidth="1"/>
    <col min="14" max="14" width="9.421875" style="5" customWidth="1"/>
    <col min="15" max="15" width="15.57421875" style="5" customWidth="1"/>
  </cols>
  <sheetData>
    <row r="1" spans="1:15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 t="str">
        <f>M!C6</f>
        <v>12-шакл</v>
      </c>
    </row>
    <row r="2" spans="1:15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</row>
    <row r="5" spans="1:15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</row>
    <row r="6" spans="1:15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</row>
    <row r="8" spans="1:15" ht="18.75" customHeight="1">
      <c r="A8" s="230" t="s">
        <v>40</v>
      </c>
      <c r="B8" s="230"/>
      <c r="C8" s="70" t="str">
        <f>M!B10</f>
        <v>Иқтисодий назария</v>
      </c>
      <c r="D8" s="71" t="s">
        <v>53</v>
      </c>
      <c r="E8" s="71"/>
      <c r="F8" s="71"/>
      <c r="G8" s="72"/>
      <c r="H8" s="72"/>
      <c r="I8" s="73"/>
      <c r="J8" s="73"/>
      <c r="K8" s="74"/>
      <c r="L8" s="53" t="s">
        <v>52</v>
      </c>
      <c r="M8" s="53"/>
      <c r="N8" s="75" t="e">
        <f>ЖН!#REF!</f>
        <v>#REF!</v>
      </c>
      <c r="O8" s="76"/>
    </row>
    <row r="9" spans="1:15" ht="18.75" customHeight="1">
      <c r="A9" s="21" t="s">
        <v>26</v>
      </c>
      <c r="B9" s="21"/>
      <c r="C9" s="228" t="s">
        <v>27</v>
      </c>
      <c r="D9" s="228"/>
      <c r="E9" s="228"/>
      <c r="F9" s="228"/>
      <c r="G9" s="33">
        <f>M!C10</f>
        <v>93</v>
      </c>
      <c r="H9" s="220" t="s">
        <v>45</v>
      </c>
      <c r="I9" s="220"/>
      <c r="J9" s="220"/>
      <c r="K9" s="220"/>
      <c r="L9" s="33">
        <f>M!E10</f>
        <v>18</v>
      </c>
      <c r="M9" s="221" t="str">
        <f>M!F10</f>
        <v>Февраль. 2017 й.</v>
      </c>
      <c r="N9" s="221"/>
      <c r="O9" s="57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2.7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11</v>
      </c>
      <c r="N11" s="222" t="s">
        <v>12</v>
      </c>
      <c r="O11" s="223" t="s">
        <v>13</v>
      </c>
    </row>
    <row r="12" spans="1:15" ht="75" customHeight="1" thickBot="1">
      <c r="A12" s="224"/>
      <c r="B12" s="223"/>
      <c r="C12" s="223"/>
      <c r="D12" s="225"/>
      <c r="E12" s="97" t="s">
        <v>66</v>
      </c>
      <c r="F12" s="97" t="s">
        <v>74</v>
      </c>
      <c r="G12" s="97" t="s">
        <v>75</v>
      </c>
      <c r="H12" s="97" t="s">
        <v>76</v>
      </c>
      <c r="I12" s="97" t="s">
        <v>36</v>
      </c>
      <c r="J12" s="97" t="s">
        <v>60</v>
      </c>
      <c r="K12" s="97" t="s">
        <v>63</v>
      </c>
      <c r="L12" s="222"/>
      <c r="M12" s="222"/>
      <c r="N12" s="222"/>
      <c r="O12" s="223"/>
    </row>
    <row r="13" spans="1:15" s="6" customFormat="1" ht="27.75" customHeight="1" thickBot="1">
      <c r="A13" s="98">
        <v>1</v>
      </c>
      <c r="B13" s="213" t="str">
        <f>ЖН!B9</f>
        <v>Олимжонова Нигина Содиқжон қизи</v>
      </c>
      <c r="C13" s="213"/>
      <c r="D13" s="99">
        <f>ЖН!C9</f>
        <v>0</v>
      </c>
      <c r="E13" s="98">
        <f>ЖН!L9+ЖН!M9</f>
        <v>3</v>
      </c>
      <c r="F13" s="98">
        <f>ЖН!N9+ЖН!O9</f>
        <v>4</v>
      </c>
      <c r="G13" s="98">
        <f>ЖН!L9+ЖН!M9+ЖН!N9+ЖН!O9</f>
        <v>7</v>
      </c>
      <c r="H13" s="98">
        <f>ОН!L10+ОН!M10</f>
        <v>0</v>
      </c>
      <c r="I13" s="98">
        <f>ОН!N10+ОН!O10</f>
        <v>0</v>
      </c>
      <c r="J13" s="98">
        <f>ОН!L9+ОН!M9+ОН!N9+ОН!O9</f>
        <v>0</v>
      </c>
      <c r="K13" s="98">
        <f>G13+J13</f>
        <v>7</v>
      </c>
      <c r="L13" s="101" t="str">
        <f aca="true" t="shared" si="0" ref="L13:L27">IF(OR(K13&lt;39),"-","")</f>
        <v>-</v>
      </c>
      <c r="M13" s="101">
        <f>IF(L13="-",K13,"")</f>
        <v>7</v>
      </c>
      <c r="N13" s="101" t="str">
        <f>IF(L13="-","-","")</f>
        <v>-</v>
      </c>
      <c r="O13" s="101"/>
    </row>
    <row r="14" spans="1:15" s="6" customFormat="1" ht="27.75" customHeight="1" thickBot="1">
      <c r="A14" s="98">
        <v>2</v>
      </c>
      <c r="B14" s="213" t="str">
        <f>ЖН!B10</f>
        <v>Рисқулова Комила Зохиджон қизи</v>
      </c>
      <c r="C14" s="213"/>
      <c r="D14" s="99">
        <f>ЖН!C10</f>
        <v>0</v>
      </c>
      <c r="E14" s="98">
        <f>ЖН!L10+ЖН!M10</f>
        <v>4</v>
      </c>
      <c r="F14" s="98">
        <f>ЖН!N10+ЖН!O10</f>
        <v>4</v>
      </c>
      <c r="G14" s="98">
        <f>ЖН!L10+ЖН!M10+ЖН!N10+ЖН!O10</f>
        <v>8</v>
      </c>
      <c r="H14" s="98">
        <f>ОН!L11+ОН!M11</f>
        <v>0</v>
      </c>
      <c r="I14" s="98">
        <f>ОН!N11+ОН!O11</f>
        <v>0</v>
      </c>
      <c r="J14" s="98">
        <f>ОН!L10+ОН!M10+ОН!N10+ОН!O10</f>
        <v>0</v>
      </c>
      <c r="K14" s="98">
        <f aca="true" t="shared" si="1" ref="K14:K27">G14+J14</f>
        <v>8</v>
      </c>
      <c r="L14" s="101" t="str">
        <f t="shared" si="0"/>
        <v>-</v>
      </c>
      <c r="M14" s="101">
        <f aca="true" t="shared" si="2" ref="M14:M27">IF(L14="-",K14,"")</f>
        <v>8</v>
      </c>
      <c r="N14" s="101" t="str">
        <f aca="true" t="shared" si="3" ref="N14:N27">IF(L14="-","-","")</f>
        <v>-</v>
      </c>
      <c r="O14" s="101"/>
    </row>
    <row r="15" spans="1:15" s="6" customFormat="1" ht="27.75" customHeight="1" thickBot="1">
      <c r="A15" s="98">
        <v>3</v>
      </c>
      <c r="B15" s="213" t="str">
        <f>ЖН!B11</f>
        <v>Ҳимматов Элёр Тотлибой ўғли</v>
      </c>
      <c r="C15" s="213"/>
      <c r="D15" s="99">
        <f>ЖН!C11</f>
        <v>0</v>
      </c>
      <c r="E15" s="98">
        <f>ЖН!L11+ЖН!M11</f>
        <v>5</v>
      </c>
      <c r="F15" s="98">
        <f>ЖН!N11+ЖН!O11</f>
        <v>8</v>
      </c>
      <c r="G15" s="98">
        <f>ЖН!L11+ЖН!M11+ЖН!N11+ЖН!O11</f>
        <v>13</v>
      </c>
      <c r="H15" s="98">
        <f>ОН!L12+ОН!M12</f>
        <v>0</v>
      </c>
      <c r="I15" s="98">
        <f>ОН!N12+ОН!O12</f>
        <v>0</v>
      </c>
      <c r="J15" s="98">
        <f>ОН!L11+ОН!M11+ОН!N11+ОН!O11</f>
        <v>0</v>
      </c>
      <c r="K15" s="98">
        <f t="shared" si="1"/>
        <v>13</v>
      </c>
      <c r="L15" s="101" t="str">
        <f t="shared" si="0"/>
        <v>-</v>
      </c>
      <c r="M15" s="101">
        <f t="shared" si="2"/>
        <v>13</v>
      </c>
      <c r="N15" s="101" t="str">
        <f t="shared" si="3"/>
        <v>-</v>
      </c>
      <c r="O15" s="101"/>
    </row>
    <row r="16" spans="1:15" s="6" customFormat="1" ht="27.75" customHeight="1" thickBot="1">
      <c r="A16" s="98">
        <v>4</v>
      </c>
      <c r="B16" s="213" t="str">
        <f>ЖН!B12</f>
        <v>Носиров Саидхон Зафархон ўғли</v>
      </c>
      <c r="C16" s="213"/>
      <c r="D16" s="99">
        <f>ЖН!C12</f>
        <v>0</v>
      </c>
      <c r="E16" s="98">
        <f>ЖН!L12+ЖН!M12</f>
        <v>3</v>
      </c>
      <c r="F16" s="98">
        <f>ЖН!N12+ЖН!O12</f>
        <v>7</v>
      </c>
      <c r="G16" s="98">
        <f>ЖН!L12+ЖН!M12+ЖН!N12+ЖН!O12</f>
        <v>10</v>
      </c>
      <c r="H16" s="98">
        <f>ОН!L13+ОН!M13</f>
        <v>0</v>
      </c>
      <c r="I16" s="98">
        <f>ОН!N13+ОН!O13</f>
        <v>0</v>
      </c>
      <c r="J16" s="98">
        <f>ОН!L12+ОН!M12+ОН!N12+ОН!O12</f>
        <v>0</v>
      </c>
      <c r="K16" s="98">
        <f t="shared" si="1"/>
        <v>10</v>
      </c>
      <c r="L16" s="101" t="str">
        <f t="shared" si="0"/>
        <v>-</v>
      </c>
      <c r="M16" s="101">
        <f t="shared" si="2"/>
        <v>10</v>
      </c>
      <c r="N16" s="101" t="str">
        <f t="shared" si="3"/>
        <v>-</v>
      </c>
      <c r="O16" s="101"/>
    </row>
    <row r="17" spans="1:15" s="6" customFormat="1" ht="27.75" customHeight="1" thickBot="1">
      <c r="A17" s="98">
        <v>5</v>
      </c>
      <c r="B17" s="213" t="str">
        <f>ЖН!B13</f>
        <v>Мирзахакимова Лаззат Нурмат қизи</v>
      </c>
      <c r="C17" s="213"/>
      <c r="D17" s="99">
        <f>ЖН!C13</f>
        <v>0</v>
      </c>
      <c r="E17" s="98">
        <f>ЖН!L13+ЖН!M13</f>
        <v>5</v>
      </c>
      <c r="F17" s="98">
        <f>ЖН!N13+ЖН!O13</f>
        <v>9</v>
      </c>
      <c r="G17" s="98">
        <f>ЖН!L13+ЖН!M13+ЖН!N13+ЖН!O13</f>
        <v>14</v>
      </c>
      <c r="H17" s="98" t="e">
        <f>ОН!#REF!+ОН!#REF!</f>
        <v>#REF!</v>
      </c>
      <c r="I17" s="98" t="e">
        <f>ОН!#REF!+ОН!#REF!</f>
        <v>#REF!</v>
      </c>
      <c r="J17" s="98">
        <f>ОН!L13+ОН!M13+ОН!N13+ОН!O13</f>
        <v>0</v>
      </c>
      <c r="K17" s="98">
        <f t="shared" si="1"/>
        <v>14</v>
      </c>
      <c r="L17" s="101" t="str">
        <f t="shared" si="0"/>
        <v>-</v>
      </c>
      <c r="M17" s="101">
        <f t="shared" si="2"/>
        <v>14</v>
      </c>
      <c r="N17" s="101" t="str">
        <f t="shared" si="3"/>
        <v>-</v>
      </c>
      <c r="O17" s="101"/>
    </row>
    <row r="18" spans="1:15" s="6" customFormat="1" ht="27.75" customHeight="1" thickBot="1">
      <c r="A18" s="98">
        <v>6</v>
      </c>
      <c r="B18" s="213">
        <f>ЖН!B21</f>
        <v>0</v>
      </c>
      <c r="C18" s="213"/>
      <c r="D18" s="99">
        <f>ЖН!C21</f>
        <v>0</v>
      </c>
      <c r="E18" s="98">
        <f>ЖН!L21+ЖН!M21</f>
        <v>0</v>
      </c>
      <c r="F18" s="98">
        <f>ЖН!N21+ЖН!O21</f>
        <v>0</v>
      </c>
      <c r="G18" s="98">
        <f>ЖН!L21+ЖН!M21+ЖН!N21+ЖН!O21</f>
        <v>0</v>
      </c>
      <c r="H18" s="98" t="e">
        <f>ОН!#REF!+ОН!#REF!</f>
        <v>#REF!</v>
      </c>
      <c r="I18" s="98" t="e">
        <f>ОН!#REF!+ОН!#REF!</f>
        <v>#REF!</v>
      </c>
      <c r="J18" s="98" t="e">
        <f>ОН!#REF!+ОН!#REF!+ОН!#REF!+ОН!#REF!</f>
        <v>#REF!</v>
      </c>
      <c r="K18" s="98" t="e">
        <f t="shared" si="1"/>
        <v>#REF!</v>
      </c>
      <c r="L18" s="101" t="e">
        <f t="shared" si="0"/>
        <v>#REF!</v>
      </c>
      <c r="M18" s="101" t="e">
        <f t="shared" si="2"/>
        <v>#REF!</v>
      </c>
      <c r="N18" s="101" t="e">
        <f t="shared" si="3"/>
        <v>#REF!</v>
      </c>
      <c r="O18" s="101"/>
    </row>
    <row r="19" spans="1:15" s="6" customFormat="1" ht="27.75" customHeight="1" thickBot="1">
      <c r="A19" s="98">
        <v>7</v>
      </c>
      <c r="B19" s="213" t="e">
        <f>ЖН!#REF!</f>
        <v>#REF!</v>
      </c>
      <c r="C19" s="213"/>
      <c r="D19" s="99" t="e">
        <f>ЖН!#REF!</f>
        <v>#REF!</v>
      </c>
      <c r="E19" s="98" t="e">
        <f>ЖН!#REF!+ЖН!#REF!</f>
        <v>#REF!</v>
      </c>
      <c r="F19" s="98" t="e">
        <f>ЖН!#REF!+ЖН!#REF!</f>
        <v>#REF!</v>
      </c>
      <c r="G19" s="98" t="e">
        <f>ЖН!#REF!+ЖН!#REF!+ЖН!#REF!+ЖН!#REF!</f>
        <v>#REF!</v>
      </c>
      <c r="H19" s="98" t="e">
        <f>ОН!#REF!+ОН!#REF!</f>
        <v>#REF!</v>
      </c>
      <c r="I19" s="98" t="e">
        <f>ОН!#REF!+ОН!#REF!</f>
        <v>#REF!</v>
      </c>
      <c r="J19" s="98" t="e">
        <f>ОН!#REF!+ОН!#REF!+ОН!#REF!+ОН!#REF!</f>
        <v>#REF!</v>
      </c>
      <c r="K19" s="98" t="e">
        <f t="shared" si="1"/>
        <v>#REF!</v>
      </c>
      <c r="L19" s="101" t="e">
        <f t="shared" si="0"/>
        <v>#REF!</v>
      </c>
      <c r="M19" s="101" t="e">
        <f t="shared" si="2"/>
        <v>#REF!</v>
      </c>
      <c r="N19" s="101" t="e">
        <f t="shared" si="3"/>
        <v>#REF!</v>
      </c>
      <c r="O19" s="101"/>
    </row>
    <row r="20" spans="1:15" s="6" customFormat="1" ht="27.75" customHeight="1" thickBot="1">
      <c r="A20" s="98">
        <v>8</v>
      </c>
      <c r="B20" s="213" t="e">
        <f>ЖН!#REF!</f>
        <v>#REF!</v>
      </c>
      <c r="C20" s="213"/>
      <c r="D20" s="99" t="e">
        <f>ЖН!#REF!</f>
        <v>#REF!</v>
      </c>
      <c r="E20" s="98" t="e">
        <f>ЖН!#REF!+ЖН!#REF!</f>
        <v>#REF!</v>
      </c>
      <c r="F20" s="98" t="e">
        <f>ЖН!#REF!+ЖН!#REF!</f>
        <v>#REF!</v>
      </c>
      <c r="G20" s="98" t="e">
        <f>ЖН!#REF!+ЖН!#REF!+ЖН!#REF!+ЖН!#REF!</f>
        <v>#REF!</v>
      </c>
      <c r="H20" s="98" t="e">
        <f>ОН!#REF!+ОН!#REF!</f>
        <v>#REF!</v>
      </c>
      <c r="I20" s="98" t="e">
        <f>ОН!#REF!+ОН!#REF!</f>
        <v>#REF!</v>
      </c>
      <c r="J20" s="98" t="e">
        <f>ОН!#REF!+ОН!#REF!+ОН!#REF!+ОН!#REF!</f>
        <v>#REF!</v>
      </c>
      <c r="K20" s="98" t="e">
        <f t="shared" si="1"/>
        <v>#REF!</v>
      </c>
      <c r="L20" s="101" t="e">
        <f t="shared" si="0"/>
        <v>#REF!</v>
      </c>
      <c r="M20" s="101" t="e">
        <f t="shared" si="2"/>
        <v>#REF!</v>
      </c>
      <c r="N20" s="101" t="e">
        <f t="shared" si="3"/>
        <v>#REF!</v>
      </c>
      <c r="O20" s="101"/>
    </row>
    <row r="21" spans="1:15" s="6" customFormat="1" ht="27.75" customHeight="1" thickBot="1">
      <c r="A21" s="98">
        <v>9</v>
      </c>
      <c r="B21" s="213" t="e">
        <f>ЖН!#REF!</f>
        <v>#REF!</v>
      </c>
      <c r="C21" s="213"/>
      <c r="D21" s="99" t="e">
        <f>ЖН!#REF!</f>
        <v>#REF!</v>
      </c>
      <c r="E21" s="98" t="e">
        <f>ЖН!#REF!+ЖН!#REF!</f>
        <v>#REF!</v>
      </c>
      <c r="F21" s="98" t="e">
        <f>ЖН!#REF!+ЖН!#REF!</f>
        <v>#REF!</v>
      </c>
      <c r="G21" s="98" t="e">
        <f>ЖН!#REF!+ЖН!#REF!+ЖН!#REF!+ЖН!#REF!</f>
        <v>#REF!</v>
      </c>
      <c r="H21" s="98" t="e">
        <f>ОН!#REF!+ОН!#REF!</f>
        <v>#REF!</v>
      </c>
      <c r="I21" s="98" t="e">
        <f>ОН!#REF!+ОН!#REF!</f>
        <v>#REF!</v>
      </c>
      <c r="J21" s="98" t="e">
        <f>ОН!#REF!+ОН!#REF!+ОН!#REF!+ОН!#REF!</f>
        <v>#REF!</v>
      </c>
      <c r="K21" s="98" t="e">
        <f t="shared" si="1"/>
        <v>#REF!</v>
      </c>
      <c r="L21" s="101" t="e">
        <f t="shared" si="0"/>
        <v>#REF!</v>
      </c>
      <c r="M21" s="101" t="e">
        <f t="shared" si="2"/>
        <v>#REF!</v>
      </c>
      <c r="N21" s="101" t="e">
        <f t="shared" si="3"/>
        <v>#REF!</v>
      </c>
      <c r="O21" s="101"/>
    </row>
    <row r="22" spans="1:15" s="6" customFormat="1" ht="27.75" customHeight="1" thickBot="1">
      <c r="A22" s="98">
        <v>10</v>
      </c>
      <c r="B22" s="213" t="e">
        <f>ЖН!#REF!</f>
        <v>#REF!</v>
      </c>
      <c r="C22" s="213"/>
      <c r="D22" s="99" t="e">
        <f>ЖН!#REF!</f>
        <v>#REF!</v>
      </c>
      <c r="E22" s="98" t="e">
        <f>ЖН!#REF!+ЖН!#REF!</f>
        <v>#REF!</v>
      </c>
      <c r="F22" s="98" t="e">
        <f>ЖН!#REF!+ЖН!#REF!</f>
        <v>#REF!</v>
      </c>
      <c r="G22" s="98" t="e">
        <f>ЖН!#REF!+ЖН!#REF!+ЖН!#REF!+ЖН!#REF!</f>
        <v>#REF!</v>
      </c>
      <c r="H22" s="98" t="e">
        <f>ОН!#REF!+ОН!#REF!</f>
        <v>#REF!</v>
      </c>
      <c r="I22" s="98" t="e">
        <f>ОН!#REF!+ОН!#REF!</f>
        <v>#REF!</v>
      </c>
      <c r="J22" s="98" t="e">
        <f>ОН!#REF!+ОН!#REF!+ОН!#REF!+ОН!#REF!</f>
        <v>#REF!</v>
      </c>
      <c r="K22" s="98" t="e">
        <f t="shared" si="1"/>
        <v>#REF!</v>
      </c>
      <c r="L22" s="101" t="e">
        <f t="shared" si="0"/>
        <v>#REF!</v>
      </c>
      <c r="M22" s="101" t="e">
        <f t="shared" si="2"/>
        <v>#REF!</v>
      </c>
      <c r="N22" s="101" t="e">
        <f t="shared" si="3"/>
        <v>#REF!</v>
      </c>
      <c r="O22" s="101"/>
    </row>
    <row r="23" spans="1:15" s="6" customFormat="1" ht="27.75" customHeight="1" thickBot="1">
      <c r="A23" s="98">
        <v>11</v>
      </c>
      <c r="B23" s="213" t="e">
        <f>ЖН!#REF!</f>
        <v>#REF!</v>
      </c>
      <c r="C23" s="213"/>
      <c r="D23" s="99" t="e">
        <f>ЖН!#REF!</f>
        <v>#REF!</v>
      </c>
      <c r="E23" s="98" t="e">
        <f>ЖН!#REF!+ЖН!#REF!</f>
        <v>#REF!</v>
      </c>
      <c r="F23" s="98" t="e">
        <f>ЖН!#REF!+ЖН!#REF!</f>
        <v>#REF!</v>
      </c>
      <c r="G23" s="98" t="e">
        <f>ЖН!#REF!+ЖН!#REF!+ЖН!#REF!+ЖН!#REF!</f>
        <v>#REF!</v>
      </c>
      <c r="H23" s="98" t="e">
        <f>ОН!#REF!+ОН!#REF!</f>
        <v>#REF!</v>
      </c>
      <c r="I23" s="98" t="e">
        <f>ОН!#REF!+ОН!#REF!</f>
        <v>#REF!</v>
      </c>
      <c r="J23" s="98" t="e">
        <f>ОН!#REF!+ОН!#REF!+ОН!#REF!+ОН!#REF!</f>
        <v>#REF!</v>
      </c>
      <c r="K23" s="98" t="e">
        <f t="shared" si="1"/>
        <v>#REF!</v>
      </c>
      <c r="L23" s="101" t="e">
        <f t="shared" si="0"/>
        <v>#REF!</v>
      </c>
      <c r="M23" s="101" t="e">
        <f t="shared" si="2"/>
        <v>#REF!</v>
      </c>
      <c r="N23" s="101" t="e">
        <f t="shared" si="3"/>
        <v>#REF!</v>
      </c>
      <c r="O23" s="101"/>
    </row>
    <row r="24" spans="1:15" s="6" customFormat="1" ht="27.75" customHeight="1" thickBot="1">
      <c r="A24" s="98">
        <v>12</v>
      </c>
      <c r="B24" s="213" t="e">
        <f>ЖН!#REF!</f>
        <v>#REF!</v>
      </c>
      <c r="C24" s="213"/>
      <c r="D24" s="99" t="e">
        <f>ЖН!#REF!</f>
        <v>#REF!</v>
      </c>
      <c r="E24" s="98" t="e">
        <f>ЖН!#REF!+ЖН!#REF!</f>
        <v>#REF!</v>
      </c>
      <c r="F24" s="98" t="e">
        <f>ЖН!#REF!+ЖН!#REF!</f>
        <v>#REF!</v>
      </c>
      <c r="G24" s="98" t="e">
        <f>ЖН!#REF!+ЖН!#REF!+ЖН!#REF!+ЖН!#REF!</f>
        <v>#REF!</v>
      </c>
      <c r="H24" s="98" t="e">
        <f>ОН!#REF!+ОН!#REF!</f>
        <v>#REF!</v>
      </c>
      <c r="I24" s="98" t="e">
        <f>ОН!#REF!+ОН!#REF!</f>
        <v>#REF!</v>
      </c>
      <c r="J24" s="98" t="e">
        <f>ОН!#REF!+ОН!#REF!+ОН!#REF!+ОН!#REF!</f>
        <v>#REF!</v>
      </c>
      <c r="K24" s="98" t="e">
        <f t="shared" si="1"/>
        <v>#REF!</v>
      </c>
      <c r="L24" s="101" t="e">
        <f t="shared" si="0"/>
        <v>#REF!</v>
      </c>
      <c r="M24" s="101" t="e">
        <f t="shared" si="2"/>
        <v>#REF!</v>
      </c>
      <c r="N24" s="101" t="e">
        <f t="shared" si="3"/>
        <v>#REF!</v>
      </c>
      <c r="O24" s="101"/>
    </row>
    <row r="25" spans="1:15" s="6" customFormat="1" ht="27.75" customHeight="1" thickBot="1">
      <c r="A25" s="98">
        <v>13</v>
      </c>
      <c r="B25" s="213" t="e">
        <f>ЖН!#REF!</f>
        <v>#REF!</v>
      </c>
      <c r="C25" s="213"/>
      <c r="D25" s="99" t="e">
        <f>ЖН!#REF!</f>
        <v>#REF!</v>
      </c>
      <c r="E25" s="98" t="e">
        <f>ЖН!#REF!+ЖН!#REF!</f>
        <v>#REF!</v>
      </c>
      <c r="F25" s="98" t="e">
        <f>ЖН!#REF!+ЖН!#REF!</f>
        <v>#REF!</v>
      </c>
      <c r="G25" s="98" t="e">
        <f>ЖН!#REF!+ЖН!#REF!+ЖН!#REF!+ЖН!#REF!</f>
        <v>#REF!</v>
      </c>
      <c r="H25" s="98" t="e">
        <f>ОН!#REF!+ОН!#REF!</f>
        <v>#REF!</v>
      </c>
      <c r="I25" s="98" t="e">
        <f>ОН!#REF!+ОН!#REF!</f>
        <v>#REF!</v>
      </c>
      <c r="J25" s="98" t="e">
        <f>ОН!#REF!+ОН!#REF!+ОН!#REF!+ОН!#REF!</f>
        <v>#REF!</v>
      </c>
      <c r="K25" s="98" t="e">
        <f t="shared" si="1"/>
        <v>#REF!</v>
      </c>
      <c r="L25" s="101" t="e">
        <f t="shared" si="0"/>
        <v>#REF!</v>
      </c>
      <c r="M25" s="101" t="e">
        <f t="shared" si="2"/>
        <v>#REF!</v>
      </c>
      <c r="N25" s="101" t="e">
        <f t="shared" si="3"/>
        <v>#REF!</v>
      </c>
      <c r="O25" s="101"/>
    </row>
    <row r="26" spans="1:15" s="6" customFormat="1" ht="27.75" customHeight="1" thickBot="1">
      <c r="A26" s="98">
        <v>14</v>
      </c>
      <c r="B26" s="213" t="e">
        <f>ЖН!#REF!</f>
        <v>#REF!</v>
      </c>
      <c r="C26" s="213"/>
      <c r="D26" s="99" t="e">
        <f>ЖН!#REF!</f>
        <v>#REF!</v>
      </c>
      <c r="E26" s="98" t="e">
        <f>ЖН!#REF!+ЖН!#REF!</f>
        <v>#REF!</v>
      </c>
      <c r="F26" s="98" t="e">
        <f>ЖН!#REF!+ЖН!#REF!</f>
        <v>#REF!</v>
      </c>
      <c r="G26" s="98" t="e">
        <f>ЖН!#REF!+ЖН!#REF!+ЖН!#REF!+ЖН!#REF!</f>
        <v>#REF!</v>
      </c>
      <c r="H26" s="98" t="e">
        <f>ОН!#REF!+ОН!#REF!</f>
        <v>#REF!</v>
      </c>
      <c r="I26" s="98" t="e">
        <f>ОН!#REF!+ОН!#REF!</f>
        <v>#REF!</v>
      </c>
      <c r="J26" s="98" t="e">
        <f>ОН!#REF!+ОН!#REF!+ОН!#REF!+ОН!#REF!</f>
        <v>#REF!</v>
      </c>
      <c r="K26" s="98" t="e">
        <f t="shared" si="1"/>
        <v>#REF!</v>
      </c>
      <c r="L26" s="101" t="e">
        <f t="shared" si="0"/>
        <v>#REF!</v>
      </c>
      <c r="M26" s="101" t="e">
        <f t="shared" si="2"/>
        <v>#REF!</v>
      </c>
      <c r="N26" s="101" t="e">
        <f t="shared" si="3"/>
        <v>#REF!</v>
      </c>
      <c r="O26" s="101"/>
    </row>
    <row r="27" spans="1:15" s="6" customFormat="1" ht="27.75" customHeight="1" thickBot="1">
      <c r="A27" s="98">
        <v>15</v>
      </c>
      <c r="B27" s="213" t="e">
        <f>ЖН!#REF!</f>
        <v>#REF!</v>
      </c>
      <c r="C27" s="213"/>
      <c r="D27" s="99" t="e">
        <f>ЖН!#REF!</f>
        <v>#REF!</v>
      </c>
      <c r="E27" s="98" t="e">
        <f>ЖН!#REF!+ЖН!#REF!</f>
        <v>#REF!</v>
      </c>
      <c r="F27" s="98" t="e">
        <f>ЖН!#REF!+ЖН!#REF!</f>
        <v>#REF!</v>
      </c>
      <c r="G27" s="98" t="e">
        <f>ЖН!#REF!+ЖН!#REF!+ЖН!#REF!+ЖН!#REF!</f>
        <v>#REF!</v>
      </c>
      <c r="H27" s="98">
        <f>ОН!L21+ОН!M21</f>
        <v>0</v>
      </c>
      <c r="I27" s="98">
        <f>ОН!N21+ОН!O21</f>
        <v>0</v>
      </c>
      <c r="J27" s="98" t="e">
        <f>ОН!#REF!+ОН!#REF!+ОН!#REF!+ОН!#REF!</f>
        <v>#REF!</v>
      </c>
      <c r="K27" s="98" t="e">
        <f t="shared" si="1"/>
        <v>#REF!</v>
      </c>
      <c r="L27" s="101" t="e">
        <f t="shared" si="0"/>
        <v>#REF!</v>
      </c>
      <c r="M27" s="101" t="e">
        <f t="shared" si="2"/>
        <v>#REF!</v>
      </c>
      <c r="N27" s="101" t="e">
        <f t="shared" si="3"/>
        <v>#REF!</v>
      </c>
      <c r="O27" s="101"/>
    </row>
    <row r="28" spans="1:15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112"/>
    </row>
    <row r="29" spans="1:3" ht="39.75" customHeight="1">
      <c r="A29" s="209"/>
      <c r="B29" s="209"/>
      <c r="C29" s="209"/>
    </row>
    <row r="30" spans="1:15" ht="18">
      <c r="A30" s="22"/>
      <c r="B30" s="22"/>
      <c r="C30" s="23" t="s">
        <v>15</v>
      </c>
      <c r="D30" s="55">
        <f>M!G21</f>
        <v>15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</row>
    <row r="31" spans="1:15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</row>
    <row r="32" spans="1:15" ht="33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</row>
    <row r="33" spans="1:15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8">
      <c r="A34" s="82" t="s">
        <v>78</v>
      </c>
      <c r="B34" s="26"/>
      <c r="C34" s="63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M!G10</f>
        <v>Ф.Қиличева</v>
      </c>
    </row>
    <row r="35" spans="1:15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9" t="s">
        <v>20</v>
      </c>
    </row>
  </sheetData>
  <sheetProtection/>
  <mergeCells count="44">
    <mergeCell ref="E7:F7"/>
    <mergeCell ref="H7:I7"/>
    <mergeCell ref="A8:B8"/>
    <mergeCell ref="A6:O6"/>
    <mergeCell ref="A2:O2"/>
    <mergeCell ref="A3:O3"/>
    <mergeCell ref="A4:I4"/>
    <mergeCell ref="A5:H5"/>
    <mergeCell ref="O11:O12"/>
    <mergeCell ref="H9:K9"/>
    <mergeCell ref="M9:N9"/>
    <mergeCell ref="A11:A12"/>
    <mergeCell ref="B11:C12"/>
    <mergeCell ref="D11:D12"/>
    <mergeCell ref="E11:K11"/>
    <mergeCell ref="L11:L12"/>
    <mergeCell ref="M11:M12"/>
    <mergeCell ref="B15:C15"/>
    <mergeCell ref="B16:C16"/>
    <mergeCell ref="B13:C13"/>
    <mergeCell ref="B14:C14"/>
    <mergeCell ref="C9:F9"/>
    <mergeCell ref="N11:N12"/>
    <mergeCell ref="B21:C21"/>
    <mergeCell ref="B22:C22"/>
    <mergeCell ref="B19:C19"/>
    <mergeCell ref="B20:C20"/>
    <mergeCell ref="B25:C25"/>
    <mergeCell ref="B17:C17"/>
    <mergeCell ref="B18:C18"/>
    <mergeCell ref="B24:C24"/>
    <mergeCell ref="A28:C28"/>
    <mergeCell ref="A29:C29"/>
    <mergeCell ref="D32:G32"/>
    <mergeCell ref="B26:C26"/>
    <mergeCell ref="B23:C23"/>
    <mergeCell ref="B27:C27"/>
    <mergeCell ref="K32:L32"/>
    <mergeCell ref="A33:C33"/>
    <mergeCell ref="D34:G34"/>
    <mergeCell ref="M34:N34"/>
    <mergeCell ref="D35:G35"/>
    <mergeCell ref="M35:N35"/>
    <mergeCell ref="A35:B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SheetLayoutView="100" workbookViewId="0" topLeftCell="A7">
      <selection activeCell="G13" sqref="G13"/>
    </sheetView>
  </sheetViews>
  <sheetFormatPr defaultColWidth="9.140625" defaultRowHeight="12.75"/>
  <cols>
    <col min="1" max="2" width="4.57421875" style="5" customWidth="1"/>
    <col min="3" max="3" width="39.00390625" style="5" customWidth="1"/>
    <col min="4" max="4" width="14.0039062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3.00390625" style="5" hidden="1" customWidth="1"/>
    <col min="10" max="11" width="10.421875" style="5" customWidth="1"/>
    <col min="12" max="12" width="11.8515625" style="5" customWidth="1"/>
    <col min="13" max="13" width="10.421875" style="5" customWidth="1"/>
    <col min="14" max="14" width="9.421875" style="5" customWidth="1"/>
    <col min="15" max="15" width="16.140625" style="5" customWidth="1"/>
  </cols>
  <sheetData>
    <row r="1" spans="1:15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 t="str">
        <f>M!C6</f>
        <v>12-шакл</v>
      </c>
    </row>
    <row r="2" spans="1:15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</row>
    <row r="5" spans="1:15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</row>
    <row r="6" spans="1:15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</row>
    <row r="8" spans="1:15" ht="15.75" customHeight="1">
      <c r="A8" s="230" t="s">
        <v>40</v>
      </c>
      <c r="B8" s="230"/>
      <c r="C8" s="70" t="str">
        <f>M!B11</f>
        <v>Диншунослик</v>
      </c>
      <c r="D8" s="71" t="s">
        <v>53</v>
      </c>
      <c r="E8" s="71"/>
      <c r="F8" s="71"/>
      <c r="G8" s="72"/>
      <c r="H8" s="72"/>
      <c r="I8" s="73"/>
      <c r="J8" s="73"/>
      <c r="K8" s="74"/>
      <c r="L8" s="53" t="s">
        <v>52</v>
      </c>
      <c r="M8" s="53"/>
      <c r="N8" s="75" t="e">
        <f>ЖН!#REF!</f>
        <v>#REF!</v>
      </c>
      <c r="O8" s="76"/>
    </row>
    <row r="9" spans="1:15" ht="18.75" customHeight="1">
      <c r="A9" s="21" t="s">
        <v>26</v>
      </c>
      <c r="B9" s="21"/>
      <c r="C9" s="228" t="s">
        <v>27</v>
      </c>
      <c r="D9" s="228"/>
      <c r="E9" s="228"/>
      <c r="F9" s="228"/>
      <c r="G9" s="33">
        <f>M!C11</f>
        <v>62</v>
      </c>
      <c r="H9" s="220" t="s">
        <v>45</v>
      </c>
      <c r="I9" s="220"/>
      <c r="J9" s="220"/>
      <c r="K9" s="220"/>
      <c r="L9" s="33">
        <f>M!E11</f>
        <v>17</v>
      </c>
      <c r="M9" s="221" t="str">
        <f>M!F10</f>
        <v>Февраль. 2017 й.</v>
      </c>
      <c r="N9" s="221"/>
      <c r="O9" s="57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21.7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11</v>
      </c>
      <c r="N11" s="222" t="s">
        <v>12</v>
      </c>
      <c r="O11" s="223" t="s">
        <v>13</v>
      </c>
    </row>
    <row r="12" spans="1:15" ht="71.25" customHeight="1" thickBot="1">
      <c r="A12" s="224"/>
      <c r="B12" s="223"/>
      <c r="C12" s="223"/>
      <c r="D12" s="225"/>
      <c r="E12" s="97" t="s">
        <v>2</v>
      </c>
      <c r="F12" s="97" t="s">
        <v>3</v>
      </c>
      <c r="G12" s="97" t="s">
        <v>67</v>
      </c>
      <c r="H12" s="97" t="s">
        <v>76</v>
      </c>
      <c r="I12" s="97" t="s">
        <v>77</v>
      </c>
      <c r="J12" s="97" t="s">
        <v>60</v>
      </c>
      <c r="K12" s="97" t="s">
        <v>63</v>
      </c>
      <c r="L12" s="222"/>
      <c r="M12" s="222"/>
      <c r="N12" s="222"/>
      <c r="O12" s="223"/>
    </row>
    <row r="13" spans="1:15" s="6" customFormat="1" ht="27.75" customHeight="1" thickBot="1">
      <c r="A13" s="100">
        <v>1</v>
      </c>
      <c r="B13" s="213" t="str">
        <f>ЖН!B9</f>
        <v>Олимжонова Нигина Содиқжон қизи</v>
      </c>
      <c r="C13" s="213"/>
      <c r="D13" s="99">
        <f>ЖН!C9</f>
        <v>0</v>
      </c>
      <c r="E13" s="100">
        <f>ЖН!P9+ЖН!Q9</f>
        <v>0</v>
      </c>
      <c r="F13" s="100">
        <f>ЖН!R9+ЖН!S9</f>
        <v>2</v>
      </c>
      <c r="G13" s="98">
        <f>ЖН!P9+ЖН!Q9+ЖН!R9+ЖН!S9</f>
        <v>2</v>
      </c>
      <c r="H13" s="98">
        <f>ОН!P10+ОН!Q10</f>
        <v>0</v>
      </c>
      <c r="I13" s="98">
        <f>ОН!R10+ОН!S10</f>
        <v>0</v>
      </c>
      <c r="J13" s="98">
        <f>ОН!P9+ОН!Q9+ОН!R9+ОН!S9</f>
        <v>0</v>
      </c>
      <c r="K13" s="98">
        <f>G13+J13</f>
        <v>2</v>
      </c>
      <c r="L13" s="101" t="str">
        <f aca="true" t="shared" si="0" ref="L13:L27">IF(OR(K13&lt;39),"-","")</f>
        <v>-</v>
      </c>
      <c r="M13" s="101">
        <f>IF(L13="-",K13,"")</f>
        <v>2</v>
      </c>
      <c r="N13" s="101" t="str">
        <f>IF(L13="-","-","")</f>
        <v>-</v>
      </c>
      <c r="O13" s="102"/>
    </row>
    <row r="14" spans="1:15" s="6" customFormat="1" ht="27.75" customHeight="1" thickBot="1">
      <c r="A14" s="100">
        <v>2</v>
      </c>
      <c r="B14" s="213" t="str">
        <f>ЖН!B10</f>
        <v>Рисқулова Комила Зохиджон қизи</v>
      </c>
      <c r="C14" s="213"/>
      <c r="D14" s="99">
        <f>ЖН!C10</f>
        <v>0</v>
      </c>
      <c r="E14" s="100">
        <f>ЖН!P10+ЖН!Q10</f>
        <v>0</v>
      </c>
      <c r="F14" s="100">
        <f>ЖН!R10+ЖН!S10</f>
        <v>6</v>
      </c>
      <c r="G14" s="98">
        <f>ЖН!P10+ЖН!Q10+ЖН!R10+ЖН!S10</f>
        <v>6</v>
      </c>
      <c r="H14" s="98">
        <f>ОН!P11+ОН!Q11</f>
        <v>0</v>
      </c>
      <c r="I14" s="98">
        <f>ОН!R11+ОН!S11</f>
        <v>0</v>
      </c>
      <c r="J14" s="98">
        <f>ОН!P10+ОН!Q10+ОН!R10+ОН!S10</f>
        <v>0</v>
      </c>
      <c r="K14" s="98">
        <f aca="true" t="shared" si="1" ref="K14:K27">G14+J14</f>
        <v>6</v>
      </c>
      <c r="L14" s="101" t="str">
        <f t="shared" si="0"/>
        <v>-</v>
      </c>
      <c r="M14" s="101">
        <f aca="true" t="shared" si="2" ref="M14:M27">IF(L14="-",K14,"")</f>
        <v>6</v>
      </c>
      <c r="N14" s="101" t="str">
        <f aca="true" t="shared" si="3" ref="N14:N27">IF(L14="-","-","")</f>
        <v>-</v>
      </c>
      <c r="O14" s="102"/>
    </row>
    <row r="15" spans="1:15" s="6" customFormat="1" ht="27.75" customHeight="1" thickBot="1">
      <c r="A15" s="100">
        <v>3</v>
      </c>
      <c r="B15" s="213" t="str">
        <f>ЖН!B11</f>
        <v>Ҳимматов Элёр Тотлибой ўғли</v>
      </c>
      <c r="C15" s="213"/>
      <c r="D15" s="99">
        <f>ЖН!C11</f>
        <v>0</v>
      </c>
      <c r="E15" s="100">
        <f>ЖН!P11+ЖН!Q11</f>
        <v>0</v>
      </c>
      <c r="F15" s="100">
        <f>ЖН!R11+ЖН!S11</f>
        <v>5</v>
      </c>
      <c r="G15" s="98">
        <f>ЖН!P11+ЖН!Q11+ЖН!R11+ЖН!S11</f>
        <v>5</v>
      </c>
      <c r="H15" s="98">
        <f>ОН!P12+ОН!Q12</f>
        <v>0</v>
      </c>
      <c r="I15" s="98">
        <f>ОН!R12+ОН!S12</f>
        <v>0</v>
      </c>
      <c r="J15" s="98">
        <f>ОН!P11+ОН!Q11+ОН!R11+ОН!S11</f>
        <v>0</v>
      </c>
      <c r="K15" s="98">
        <f t="shared" si="1"/>
        <v>5</v>
      </c>
      <c r="L15" s="101" t="str">
        <f t="shared" si="0"/>
        <v>-</v>
      </c>
      <c r="M15" s="101">
        <f t="shared" si="2"/>
        <v>5</v>
      </c>
      <c r="N15" s="101" t="str">
        <f t="shared" si="3"/>
        <v>-</v>
      </c>
      <c r="O15" s="102"/>
    </row>
    <row r="16" spans="1:15" s="6" customFormat="1" ht="27.75" customHeight="1" thickBot="1">
      <c r="A16" s="100">
        <v>4</v>
      </c>
      <c r="B16" s="213" t="str">
        <f>ЖН!B12</f>
        <v>Носиров Саидхон Зафархон ўғли</v>
      </c>
      <c r="C16" s="213"/>
      <c r="D16" s="99">
        <f>ЖН!C12</f>
        <v>0</v>
      </c>
      <c r="E16" s="100">
        <f>ЖН!P12+ЖН!Q12</f>
        <v>0</v>
      </c>
      <c r="F16" s="100">
        <f>ЖН!R12+ЖН!S12</f>
        <v>5</v>
      </c>
      <c r="G16" s="98">
        <f>ЖН!P12+ЖН!Q12+ЖН!R12+ЖН!S12</f>
        <v>5</v>
      </c>
      <c r="H16" s="98">
        <f>ОН!P13+ОН!Q13</f>
        <v>0</v>
      </c>
      <c r="I16" s="98">
        <f>ОН!R13+ОН!S13</f>
        <v>0</v>
      </c>
      <c r="J16" s="98">
        <f>ОН!P12+ОН!Q12+ОН!R12+ОН!S12</f>
        <v>0</v>
      </c>
      <c r="K16" s="98">
        <f t="shared" si="1"/>
        <v>5</v>
      </c>
      <c r="L16" s="101" t="str">
        <f t="shared" si="0"/>
        <v>-</v>
      </c>
      <c r="M16" s="101">
        <f t="shared" si="2"/>
        <v>5</v>
      </c>
      <c r="N16" s="101" t="str">
        <f t="shared" si="3"/>
        <v>-</v>
      </c>
      <c r="O16" s="102"/>
    </row>
    <row r="17" spans="1:15" s="6" customFormat="1" ht="27.75" customHeight="1" thickBot="1">
      <c r="A17" s="100">
        <v>5</v>
      </c>
      <c r="B17" s="213" t="str">
        <f>ЖН!B13</f>
        <v>Мирзахакимова Лаззат Нурмат қизи</v>
      </c>
      <c r="C17" s="213"/>
      <c r="D17" s="99">
        <f>ЖН!C13</f>
        <v>0</v>
      </c>
      <c r="E17" s="100">
        <f>ЖН!P13+ЖН!Q13</f>
        <v>0</v>
      </c>
      <c r="F17" s="100">
        <f>ЖН!R13+ЖН!S13</f>
        <v>7</v>
      </c>
      <c r="G17" s="98">
        <f>ЖН!P13+ЖН!Q13+ЖН!R13+ЖН!S13</f>
        <v>7</v>
      </c>
      <c r="H17" s="98" t="e">
        <f>ОН!#REF!+ОН!#REF!</f>
        <v>#REF!</v>
      </c>
      <c r="I17" s="98" t="e">
        <f>ОН!#REF!+ОН!#REF!</f>
        <v>#REF!</v>
      </c>
      <c r="J17" s="98">
        <f>ОН!P13+ОН!Q13+ОН!R13+ОН!S13</f>
        <v>0</v>
      </c>
      <c r="K17" s="98">
        <f t="shared" si="1"/>
        <v>7</v>
      </c>
      <c r="L17" s="101" t="str">
        <f t="shared" si="0"/>
        <v>-</v>
      </c>
      <c r="M17" s="101">
        <f t="shared" si="2"/>
        <v>7</v>
      </c>
      <c r="N17" s="101" t="str">
        <f t="shared" si="3"/>
        <v>-</v>
      </c>
      <c r="O17" s="102"/>
    </row>
    <row r="18" spans="1:15" s="6" customFormat="1" ht="27.75" customHeight="1" thickBot="1">
      <c r="A18" s="100">
        <v>6</v>
      </c>
      <c r="B18" s="213">
        <f>ЖН!B21</f>
        <v>0</v>
      </c>
      <c r="C18" s="213"/>
      <c r="D18" s="99">
        <f>ЖН!C21</f>
        <v>0</v>
      </c>
      <c r="E18" s="100">
        <f>ЖН!P21+ЖН!Q21</f>
        <v>0</v>
      </c>
      <c r="F18" s="100">
        <f>ЖН!R21+ЖН!S21</f>
        <v>0</v>
      </c>
      <c r="G18" s="98">
        <f>ЖН!P21+ЖН!Q21+ЖН!R21+ЖН!S21</f>
        <v>0</v>
      </c>
      <c r="H18" s="98" t="e">
        <f>ОН!#REF!+ОН!#REF!</f>
        <v>#REF!</v>
      </c>
      <c r="I18" s="98" t="e">
        <f>ОН!#REF!+ОН!#REF!</f>
        <v>#REF!</v>
      </c>
      <c r="J18" s="98" t="e">
        <f>ОН!#REF!+ОН!#REF!+ОН!#REF!+ОН!#REF!</f>
        <v>#REF!</v>
      </c>
      <c r="K18" s="98" t="e">
        <f t="shared" si="1"/>
        <v>#REF!</v>
      </c>
      <c r="L18" s="101" t="e">
        <f t="shared" si="0"/>
        <v>#REF!</v>
      </c>
      <c r="M18" s="101" t="e">
        <f t="shared" si="2"/>
        <v>#REF!</v>
      </c>
      <c r="N18" s="101" t="e">
        <f t="shared" si="3"/>
        <v>#REF!</v>
      </c>
      <c r="O18" s="102"/>
    </row>
    <row r="19" spans="1:15" s="6" customFormat="1" ht="27.75" customHeight="1" thickBot="1">
      <c r="A19" s="100">
        <v>7</v>
      </c>
      <c r="B19" s="213" t="e">
        <f>ЖН!#REF!</f>
        <v>#REF!</v>
      </c>
      <c r="C19" s="213"/>
      <c r="D19" s="99" t="e">
        <f>ЖН!#REF!</f>
        <v>#REF!</v>
      </c>
      <c r="E19" s="100" t="e">
        <f>ЖН!#REF!+ЖН!#REF!</f>
        <v>#REF!</v>
      </c>
      <c r="F19" s="100" t="e">
        <f>ЖН!#REF!+ЖН!#REF!</f>
        <v>#REF!</v>
      </c>
      <c r="G19" s="98" t="e">
        <f>ЖН!#REF!+ЖН!#REF!+ЖН!#REF!+ЖН!#REF!</f>
        <v>#REF!</v>
      </c>
      <c r="H19" s="98" t="e">
        <f>ОН!#REF!+ОН!#REF!</f>
        <v>#REF!</v>
      </c>
      <c r="I19" s="98" t="e">
        <f>ОН!#REF!+ОН!#REF!</f>
        <v>#REF!</v>
      </c>
      <c r="J19" s="98" t="e">
        <f>ОН!#REF!+ОН!#REF!+ОН!#REF!+ОН!#REF!</f>
        <v>#REF!</v>
      </c>
      <c r="K19" s="98" t="e">
        <f t="shared" si="1"/>
        <v>#REF!</v>
      </c>
      <c r="L19" s="101" t="e">
        <f t="shared" si="0"/>
        <v>#REF!</v>
      </c>
      <c r="M19" s="101" t="e">
        <f t="shared" si="2"/>
        <v>#REF!</v>
      </c>
      <c r="N19" s="101" t="e">
        <f t="shared" si="3"/>
        <v>#REF!</v>
      </c>
      <c r="O19" s="102"/>
    </row>
    <row r="20" spans="1:15" s="6" customFormat="1" ht="27.75" customHeight="1" hidden="1" thickBot="1">
      <c r="A20" s="100">
        <v>8</v>
      </c>
      <c r="B20" s="213" t="e">
        <f>ЖН!#REF!</f>
        <v>#REF!</v>
      </c>
      <c r="C20" s="213"/>
      <c r="D20" s="99" t="e">
        <f>ЖН!#REF!</f>
        <v>#REF!</v>
      </c>
      <c r="E20" s="100" t="e">
        <f>ЖН!#REF!+ЖН!#REF!</f>
        <v>#REF!</v>
      </c>
      <c r="F20" s="100" t="e">
        <f>ЖН!#REF!+ЖН!#REF!</f>
        <v>#REF!</v>
      </c>
      <c r="G20" s="98" t="e">
        <f>ЖН!#REF!+ЖН!#REF!+ЖН!#REF!+ЖН!#REF!</f>
        <v>#REF!</v>
      </c>
      <c r="H20" s="98" t="e">
        <f>ОН!#REF!+ОН!#REF!</f>
        <v>#REF!</v>
      </c>
      <c r="I20" s="98" t="e">
        <f>ОН!#REF!+ОН!#REF!</f>
        <v>#REF!</v>
      </c>
      <c r="J20" s="98" t="e">
        <f>ОН!#REF!+ОН!#REF!+ОН!#REF!+ОН!#REF!</f>
        <v>#REF!</v>
      </c>
      <c r="K20" s="98" t="e">
        <f t="shared" si="1"/>
        <v>#REF!</v>
      </c>
      <c r="L20" s="101" t="e">
        <f t="shared" si="0"/>
        <v>#REF!</v>
      </c>
      <c r="M20" s="101" t="e">
        <f t="shared" si="2"/>
        <v>#REF!</v>
      </c>
      <c r="N20" s="101" t="e">
        <f t="shared" si="3"/>
        <v>#REF!</v>
      </c>
      <c r="O20" s="102"/>
    </row>
    <row r="21" spans="1:15" s="6" customFormat="1" ht="27.75" customHeight="1" thickBot="1">
      <c r="A21" s="100">
        <v>8</v>
      </c>
      <c r="B21" s="213" t="e">
        <f>ЖН!#REF!</f>
        <v>#REF!</v>
      </c>
      <c r="C21" s="213"/>
      <c r="D21" s="99" t="e">
        <f>ЖН!#REF!</f>
        <v>#REF!</v>
      </c>
      <c r="E21" s="100" t="e">
        <f>ЖН!#REF!+ЖН!#REF!</f>
        <v>#REF!</v>
      </c>
      <c r="F21" s="100" t="e">
        <f>ЖН!#REF!+ЖН!#REF!</f>
        <v>#REF!</v>
      </c>
      <c r="G21" s="98" t="e">
        <f>ЖН!#REF!+ЖН!#REF!+ЖН!#REF!+ЖН!#REF!</f>
        <v>#REF!</v>
      </c>
      <c r="H21" s="98" t="e">
        <f>ОН!#REF!+ОН!#REF!</f>
        <v>#REF!</v>
      </c>
      <c r="I21" s="98" t="e">
        <f>ОН!#REF!+ОН!#REF!</f>
        <v>#REF!</v>
      </c>
      <c r="J21" s="98" t="e">
        <f>ОН!#REF!+ОН!#REF!+ОН!#REF!+ОН!#REF!</f>
        <v>#REF!</v>
      </c>
      <c r="K21" s="98" t="e">
        <f t="shared" si="1"/>
        <v>#REF!</v>
      </c>
      <c r="L21" s="101" t="e">
        <f t="shared" si="0"/>
        <v>#REF!</v>
      </c>
      <c r="M21" s="101" t="e">
        <f t="shared" si="2"/>
        <v>#REF!</v>
      </c>
      <c r="N21" s="101" t="e">
        <f t="shared" si="3"/>
        <v>#REF!</v>
      </c>
      <c r="O21" s="102"/>
    </row>
    <row r="22" spans="1:15" s="6" customFormat="1" ht="27.75" customHeight="1" thickBot="1">
      <c r="A22" s="100">
        <v>9</v>
      </c>
      <c r="B22" s="213" t="e">
        <f>ЖН!#REF!</f>
        <v>#REF!</v>
      </c>
      <c r="C22" s="213"/>
      <c r="D22" s="99" t="e">
        <f>ЖН!#REF!</f>
        <v>#REF!</v>
      </c>
      <c r="E22" s="100" t="e">
        <f>ЖН!#REF!+ЖН!#REF!</f>
        <v>#REF!</v>
      </c>
      <c r="F22" s="100" t="e">
        <f>ЖН!#REF!+ЖН!#REF!</f>
        <v>#REF!</v>
      </c>
      <c r="G22" s="98" t="e">
        <f>ЖН!#REF!+ЖН!#REF!+ЖН!#REF!+ЖН!#REF!</f>
        <v>#REF!</v>
      </c>
      <c r="H22" s="98" t="e">
        <f>ОН!#REF!+ОН!#REF!</f>
        <v>#REF!</v>
      </c>
      <c r="I22" s="98" t="e">
        <f>ОН!#REF!+ОН!#REF!</f>
        <v>#REF!</v>
      </c>
      <c r="J22" s="98" t="e">
        <f>ОН!#REF!+ОН!#REF!+ОН!#REF!+ОН!#REF!</f>
        <v>#REF!</v>
      </c>
      <c r="K22" s="98" t="e">
        <f t="shared" si="1"/>
        <v>#REF!</v>
      </c>
      <c r="L22" s="101" t="e">
        <f t="shared" si="0"/>
        <v>#REF!</v>
      </c>
      <c r="M22" s="101" t="e">
        <f t="shared" si="2"/>
        <v>#REF!</v>
      </c>
      <c r="N22" s="101" t="e">
        <f t="shared" si="3"/>
        <v>#REF!</v>
      </c>
      <c r="O22" s="102"/>
    </row>
    <row r="23" spans="1:15" s="6" customFormat="1" ht="27.75" customHeight="1" thickBot="1">
      <c r="A23" s="100">
        <v>10</v>
      </c>
      <c r="B23" s="213" t="e">
        <f>ЖН!#REF!</f>
        <v>#REF!</v>
      </c>
      <c r="C23" s="213"/>
      <c r="D23" s="99" t="e">
        <f>ЖН!#REF!</f>
        <v>#REF!</v>
      </c>
      <c r="E23" s="100" t="e">
        <f>ЖН!#REF!+ЖН!#REF!</f>
        <v>#REF!</v>
      </c>
      <c r="F23" s="100" t="e">
        <f>ЖН!#REF!+ЖН!#REF!</f>
        <v>#REF!</v>
      </c>
      <c r="G23" s="98" t="e">
        <f>ЖН!#REF!+ЖН!#REF!+ЖН!#REF!+ЖН!#REF!</f>
        <v>#REF!</v>
      </c>
      <c r="H23" s="98" t="e">
        <f>ОН!#REF!+ОН!#REF!</f>
        <v>#REF!</v>
      </c>
      <c r="I23" s="98" t="e">
        <f>ОН!#REF!+ОН!#REF!</f>
        <v>#REF!</v>
      </c>
      <c r="J23" s="98" t="e">
        <f>ОН!#REF!+ОН!#REF!+ОН!#REF!+ОН!#REF!</f>
        <v>#REF!</v>
      </c>
      <c r="K23" s="98" t="e">
        <f t="shared" si="1"/>
        <v>#REF!</v>
      </c>
      <c r="L23" s="101" t="e">
        <f t="shared" si="0"/>
        <v>#REF!</v>
      </c>
      <c r="M23" s="101" t="e">
        <f t="shared" si="2"/>
        <v>#REF!</v>
      </c>
      <c r="N23" s="101" t="e">
        <f t="shared" si="3"/>
        <v>#REF!</v>
      </c>
      <c r="O23" s="102"/>
    </row>
    <row r="24" spans="1:15" s="6" customFormat="1" ht="27.75" customHeight="1" thickBot="1">
      <c r="A24" s="100">
        <v>11</v>
      </c>
      <c r="B24" s="213" t="e">
        <f>ЖН!#REF!</f>
        <v>#REF!</v>
      </c>
      <c r="C24" s="213"/>
      <c r="D24" s="99" t="e">
        <f>ЖН!#REF!</f>
        <v>#REF!</v>
      </c>
      <c r="E24" s="100" t="e">
        <f>ЖН!#REF!+ЖН!#REF!</f>
        <v>#REF!</v>
      </c>
      <c r="F24" s="100" t="e">
        <f>ЖН!#REF!+ЖН!#REF!</f>
        <v>#REF!</v>
      </c>
      <c r="G24" s="98" t="e">
        <f>ЖН!#REF!+ЖН!#REF!+ЖН!#REF!+ЖН!#REF!</f>
        <v>#REF!</v>
      </c>
      <c r="H24" s="98" t="e">
        <f>ОН!#REF!+ОН!#REF!</f>
        <v>#REF!</v>
      </c>
      <c r="I24" s="98" t="e">
        <f>ОН!#REF!+ОН!#REF!</f>
        <v>#REF!</v>
      </c>
      <c r="J24" s="98" t="e">
        <f>ОН!#REF!+ОН!#REF!+ОН!#REF!+ОН!#REF!</f>
        <v>#REF!</v>
      </c>
      <c r="K24" s="98" t="e">
        <f t="shared" si="1"/>
        <v>#REF!</v>
      </c>
      <c r="L24" s="101" t="e">
        <f t="shared" si="0"/>
        <v>#REF!</v>
      </c>
      <c r="M24" s="101" t="e">
        <f t="shared" si="2"/>
        <v>#REF!</v>
      </c>
      <c r="N24" s="101" t="e">
        <f t="shared" si="3"/>
        <v>#REF!</v>
      </c>
      <c r="O24" s="102"/>
    </row>
    <row r="25" spans="1:15" s="6" customFormat="1" ht="27.75" customHeight="1" thickBot="1">
      <c r="A25" s="100">
        <v>12</v>
      </c>
      <c r="B25" s="213" t="e">
        <f>ЖН!#REF!</f>
        <v>#REF!</v>
      </c>
      <c r="C25" s="213"/>
      <c r="D25" s="99" t="e">
        <f>ЖН!#REF!</f>
        <v>#REF!</v>
      </c>
      <c r="E25" s="100" t="e">
        <f>ЖН!#REF!+ЖН!#REF!</f>
        <v>#REF!</v>
      </c>
      <c r="F25" s="100" t="e">
        <f>ЖН!#REF!+ЖН!#REF!</f>
        <v>#REF!</v>
      </c>
      <c r="G25" s="98" t="e">
        <f>ЖН!#REF!+ЖН!#REF!+ЖН!#REF!+ЖН!#REF!</f>
        <v>#REF!</v>
      </c>
      <c r="H25" s="98" t="e">
        <f>ОН!#REF!+ОН!#REF!</f>
        <v>#REF!</v>
      </c>
      <c r="I25" s="98" t="e">
        <f>ОН!#REF!+ОН!#REF!</f>
        <v>#REF!</v>
      </c>
      <c r="J25" s="98" t="e">
        <f>ОН!#REF!+ОН!#REF!+ОН!#REF!+ОН!#REF!</f>
        <v>#REF!</v>
      </c>
      <c r="K25" s="98" t="e">
        <f t="shared" si="1"/>
        <v>#REF!</v>
      </c>
      <c r="L25" s="101" t="e">
        <f t="shared" si="0"/>
        <v>#REF!</v>
      </c>
      <c r="M25" s="101" t="e">
        <f t="shared" si="2"/>
        <v>#REF!</v>
      </c>
      <c r="N25" s="101" t="e">
        <f t="shared" si="3"/>
        <v>#REF!</v>
      </c>
      <c r="O25" s="102"/>
    </row>
    <row r="26" spans="1:15" s="6" customFormat="1" ht="27.75" customHeight="1" thickBot="1">
      <c r="A26" s="100">
        <v>13</v>
      </c>
      <c r="B26" s="213" t="e">
        <f>ЖН!#REF!</f>
        <v>#REF!</v>
      </c>
      <c r="C26" s="213"/>
      <c r="D26" s="99" t="e">
        <f>ЖН!#REF!</f>
        <v>#REF!</v>
      </c>
      <c r="E26" s="100" t="e">
        <f>ЖН!#REF!+ЖН!#REF!</f>
        <v>#REF!</v>
      </c>
      <c r="F26" s="100" t="e">
        <f>ЖН!#REF!+ЖН!#REF!</f>
        <v>#REF!</v>
      </c>
      <c r="G26" s="98" t="e">
        <f>ЖН!#REF!+ЖН!#REF!+ЖН!#REF!+ЖН!#REF!</f>
        <v>#REF!</v>
      </c>
      <c r="H26" s="98" t="e">
        <f>ОН!#REF!+ОН!#REF!</f>
        <v>#REF!</v>
      </c>
      <c r="I26" s="98" t="e">
        <f>ОН!#REF!+ОН!#REF!</f>
        <v>#REF!</v>
      </c>
      <c r="J26" s="98" t="e">
        <f>ОН!#REF!+ОН!#REF!+ОН!#REF!+ОН!#REF!</f>
        <v>#REF!</v>
      </c>
      <c r="K26" s="98" t="e">
        <f t="shared" si="1"/>
        <v>#REF!</v>
      </c>
      <c r="L26" s="101" t="e">
        <f t="shared" si="0"/>
        <v>#REF!</v>
      </c>
      <c r="M26" s="101" t="e">
        <f t="shared" si="2"/>
        <v>#REF!</v>
      </c>
      <c r="N26" s="101" t="e">
        <f t="shared" si="3"/>
        <v>#REF!</v>
      </c>
      <c r="O26" s="102"/>
    </row>
    <row r="27" spans="1:15" s="6" customFormat="1" ht="27.75" customHeight="1" thickBot="1">
      <c r="A27" s="100">
        <v>14</v>
      </c>
      <c r="B27" s="213" t="e">
        <f>ЖН!#REF!</f>
        <v>#REF!</v>
      </c>
      <c r="C27" s="213"/>
      <c r="D27" s="99" t="e">
        <f>ЖН!#REF!</f>
        <v>#REF!</v>
      </c>
      <c r="E27" s="100" t="e">
        <f>ЖН!#REF!+ЖН!#REF!</f>
        <v>#REF!</v>
      </c>
      <c r="F27" s="100" t="e">
        <f>ЖН!#REF!+ЖН!#REF!</f>
        <v>#REF!</v>
      </c>
      <c r="G27" s="98" t="e">
        <f>ЖН!#REF!+ЖН!#REF!+ЖН!#REF!+ЖН!#REF!</f>
        <v>#REF!</v>
      </c>
      <c r="H27" s="98">
        <f>ОН!P21+ОН!Q21</f>
        <v>0</v>
      </c>
      <c r="I27" s="98">
        <f>ОН!R21+ОН!S21</f>
        <v>0</v>
      </c>
      <c r="J27" s="98" t="e">
        <f>ОН!#REF!+ОН!#REF!+ОН!#REF!+ОН!#REF!</f>
        <v>#REF!</v>
      </c>
      <c r="K27" s="98" t="e">
        <f t="shared" si="1"/>
        <v>#REF!</v>
      </c>
      <c r="L27" s="101" t="e">
        <f t="shared" si="0"/>
        <v>#REF!</v>
      </c>
      <c r="M27" s="101" t="e">
        <f t="shared" si="2"/>
        <v>#REF!</v>
      </c>
      <c r="N27" s="101" t="e">
        <f t="shared" si="3"/>
        <v>#REF!</v>
      </c>
      <c r="O27" s="102"/>
    </row>
    <row r="28" spans="1:15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112"/>
    </row>
    <row r="29" spans="1:3" ht="39.75" customHeight="1">
      <c r="A29" s="209"/>
      <c r="B29" s="209"/>
      <c r="C29" s="209"/>
    </row>
    <row r="30" spans="1:15" ht="18">
      <c r="A30" s="22"/>
      <c r="B30" s="22"/>
      <c r="C30" s="23" t="s">
        <v>15</v>
      </c>
      <c r="D30" s="55">
        <v>14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</row>
    <row r="31" spans="1:15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</row>
    <row r="32" spans="1:15" ht="25.5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</row>
    <row r="33" spans="1:15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8">
      <c r="A34" s="82" t="s">
        <v>78</v>
      </c>
      <c r="B34" s="26"/>
      <c r="C34" s="63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M!G11</f>
        <v>Х.Махмудов</v>
      </c>
    </row>
    <row r="35" spans="1:15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9" t="s">
        <v>20</v>
      </c>
    </row>
  </sheetData>
  <sheetProtection/>
  <mergeCells count="44">
    <mergeCell ref="A6:O6"/>
    <mergeCell ref="A2:O2"/>
    <mergeCell ref="A3:O3"/>
    <mergeCell ref="A4:I4"/>
    <mergeCell ref="A5:H5"/>
    <mergeCell ref="E7:F7"/>
    <mergeCell ref="H7:I7"/>
    <mergeCell ref="A8:B8"/>
    <mergeCell ref="A11:A12"/>
    <mergeCell ref="B11:C12"/>
    <mergeCell ref="D11:D12"/>
    <mergeCell ref="E11:K11"/>
    <mergeCell ref="L11:L12"/>
    <mergeCell ref="M11:M12"/>
    <mergeCell ref="C9:F9"/>
    <mergeCell ref="N11:N12"/>
    <mergeCell ref="O11:O12"/>
    <mergeCell ref="H9:K9"/>
    <mergeCell ref="M9:N9"/>
    <mergeCell ref="B15:C15"/>
    <mergeCell ref="B16:C16"/>
    <mergeCell ref="B13:C13"/>
    <mergeCell ref="B14:C14"/>
    <mergeCell ref="B19:C19"/>
    <mergeCell ref="B20:C20"/>
    <mergeCell ref="B17:C17"/>
    <mergeCell ref="B18:C18"/>
    <mergeCell ref="B23:C23"/>
    <mergeCell ref="B24:C24"/>
    <mergeCell ref="B21:C21"/>
    <mergeCell ref="B22:C22"/>
    <mergeCell ref="A35:B35"/>
    <mergeCell ref="D35:G35"/>
    <mergeCell ref="B25:C25"/>
    <mergeCell ref="B26:C26"/>
    <mergeCell ref="M35:N35"/>
    <mergeCell ref="B27:C27"/>
    <mergeCell ref="A29:C29"/>
    <mergeCell ref="D34:G34"/>
    <mergeCell ref="M34:N34"/>
    <mergeCell ref="A28:C28"/>
    <mergeCell ref="D32:G32"/>
    <mergeCell ref="K32:L32"/>
    <mergeCell ref="A33:C3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1">
      <selection activeCell="L9" sqref="L9"/>
    </sheetView>
  </sheetViews>
  <sheetFormatPr defaultColWidth="9.140625" defaultRowHeight="12.75"/>
  <cols>
    <col min="1" max="2" width="4.57421875" style="5" customWidth="1"/>
    <col min="3" max="3" width="36.00390625" style="5" customWidth="1"/>
    <col min="4" max="4" width="15.421875" style="5" customWidth="1"/>
    <col min="5" max="6" width="4.7109375" style="5" hidden="1" customWidth="1"/>
    <col min="7" max="7" width="10.00390625" style="5" customWidth="1"/>
    <col min="8" max="8" width="4.7109375" style="5" hidden="1" customWidth="1"/>
    <col min="9" max="9" width="4.28125" style="5" hidden="1" customWidth="1"/>
    <col min="10" max="10" width="10.140625" style="5" customWidth="1"/>
    <col min="11" max="11" width="9.7109375" style="5" customWidth="1"/>
    <col min="12" max="12" width="11.140625" style="5" customWidth="1"/>
    <col min="13" max="13" width="11.00390625" style="5" customWidth="1"/>
    <col min="14" max="14" width="10.421875" style="5" customWidth="1"/>
    <col min="15" max="15" width="5.7109375" style="5" customWidth="1"/>
    <col min="16" max="16" width="6.421875" style="5" hidden="1" customWidth="1"/>
    <col min="17" max="17" width="12.57421875" style="5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6" t="str">
        <f>M!C6</f>
        <v>12-шакл</v>
      </c>
      <c r="P1" s="206"/>
      <c r="Q1" s="206"/>
    </row>
    <row r="2" spans="1:17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  <c r="P4" s="64"/>
      <c r="Q4" s="64"/>
    </row>
    <row r="5" spans="1:17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65" t="str">
        <f>M!C2</f>
        <v>Кузги</v>
      </c>
      <c r="K5" s="66" t="s">
        <v>24</v>
      </c>
      <c r="N5" s="66"/>
      <c r="O5" s="66"/>
      <c r="P5" s="66"/>
      <c r="Q5" s="66"/>
    </row>
    <row r="6" spans="1:17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  <c r="P7" s="69"/>
      <c r="Q7" s="69"/>
    </row>
    <row r="8" spans="1:17" ht="26.25" customHeight="1">
      <c r="A8" s="230" t="s">
        <v>40</v>
      </c>
      <c r="B8" s="230"/>
      <c r="C8" s="70" t="e">
        <f>M!B12</f>
        <v>#REF!</v>
      </c>
      <c r="D8" s="71" t="s">
        <v>53</v>
      </c>
      <c r="E8" s="71"/>
      <c r="F8" s="71"/>
      <c r="G8" s="72" t="e">
        <f>ЖН!#REF!</f>
        <v>#REF!</v>
      </c>
      <c r="H8" s="72"/>
      <c r="I8" s="73"/>
      <c r="J8" s="73"/>
      <c r="K8" s="74"/>
      <c r="L8" s="53" t="s">
        <v>52</v>
      </c>
      <c r="M8" s="53"/>
      <c r="N8" s="75" t="e">
        <f>ЖН!#REF!</f>
        <v>#REF!</v>
      </c>
      <c r="O8" s="76"/>
      <c r="P8" s="74"/>
      <c r="Q8" s="74"/>
    </row>
    <row r="9" spans="1:17" ht="18.75" customHeight="1">
      <c r="A9" s="21" t="s">
        <v>26</v>
      </c>
      <c r="B9" s="21"/>
      <c r="C9" s="228" t="s">
        <v>27</v>
      </c>
      <c r="D9" s="228"/>
      <c r="E9" s="228"/>
      <c r="F9" s="228"/>
      <c r="G9" s="33">
        <f>M!C12</f>
        <v>62</v>
      </c>
      <c r="H9" s="220" t="s">
        <v>45</v>
      </c>
      <c r="I9" s="220"/>
      <c r="J9" s="220"/>
      <c r="K9" s="220"/>
      <c r="L9" s="33">
        <f>M!E12</f>
        <v>17</v>
      </c>
      <c r="M9" s="234" t="str">
        <f>M!F12</f>
        <v>Февраль. 2017 й.</v>
      </c>
      <c r="N9" s="234"/>
      <c r="O9" s="57"/>
      <c r="P9" s="231"/>
      <c r="Q9" s="231"/>
    </row>
    <row r="10" spans="1:17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11</v>
      </c>
      <c r="N11" s="222" t="s">
        <v>12</v>
      </c>
      <c r="O11" s="223" t="s">
        <v>13</v>
      </c>
      <c r="P11" s="223"/>
      <c r="Q11" s="223"/>
    </row>
    <row r="12" spans="1:17" ht="71.25" customHeight="1" thickBot="1">
      <c r="A12" s="224"/>
      <c r="B12" s="223"/>
      <c r="C12" s="223"/>
      <c r="D12" s="225"/>
      <c r="E12" s="97" t="s">
        <v>2</v>
      </c>
      <c r="F12" s="97" t="s">
        <v>3</v>
      </c>
      <c r="G12" s="97" t="s">
        <v>67</v>
      </c>
      <c r="H12" s="97" t="s">
        <v>35</v>
      </c>
      <c r="I12" s="97" t="s">
        <v>36</v>
      </c>
      <c r="J12" s="97" t="s">
        <v>60</v>
      </c>
      <c r="K12" s="97" t="s">
        <v>63</v>
      </c>
      <c r="L12" s="222"/>
      <c r="M12" s="222"/>
      <c r="N12" s="222"/>
      <c r="O12" s="223"/>
      <c r="P12" s="223"/>
      <c r="Q12" s="223"/>
    </row>
    <row r="13" spans="1:17" s="6" customFormat="1" ht="27.75" customHeight="1" hidden="1" thickBot="1">
      <c r="A13" s="98">
        <v>1</v>
      </c>
      <c r="B13" s="233" t="str">
        <f>ЖН!B9</f>
        <v>Олимжонова Нигина Содиқжон қизи</v>
      </c>
      <c r="C13" s="233"/>
      <c r="D13" s="99">
        <f>ЖН!C9</f>
        <v>0</v>
      </c>
      <c r="E13" s="100" t="e">
        <f>ЖН!#REF!+ЖН!#REF!</f>
        <v>#REF!</v>
      </c>
      <c r="F13" s="100" t="e">
        <f>ЖН!#REF!+ЖН!#REF!</f>
        <v>#REF!</v>
      </c>
      <c r="G13" s="98" t="e">
        <f>ЖН!#REF!+ЖН!#REF!+ЖН!#REF!+ЖН!#REF!</f>
        <v>#REF!</v>
      </c>
      <c r="H13" s="98">
        <f>ОН!T10+ОН!U10</f>
        <v>0</v>
      </c>
      <c r="I13" s="98">
        <f>ОН!V10+ОН!W10</f>
        <v>0</v>
      </c>
      <c r="J13" s="98">
        <f>ОН!T9+ОН!U9+ОН!V9+ОН!W9</f>
        <v>0</v>
      </c>
      <c r="K13" s="98" t="e">
        <f>G13+J13</f>
        <v>#REF!</v>
      </c>
      <c r="L13" s="101" t="e">
        <f aca="true" t="shared" si="0" ref="L13:L27">IF(OR(K13&lt;39),"-","")</f>
        <v>#REF!</v>
      </c>
      <c r="M13" s="101" t="e">
        <f>IF(L13="-",K13,"")</f>
        <v>#REF!</v>
      </c>
      <c r="N13" s="101" t="e">
        <f>IF(L13="-","-","")</f>
        <v>#REF!</v>
      </c>
      <c r="O13" s="214"/>
      <c r="P13" s="214"/>
      <c r="Q13" s="214"/>
    </row>
    <row r="14" spans="1:17" s="6" customFormat="1" ht="27.75" customHeight="1" hidden="1" thickBot="1">
      <c r="A14" s="98">
        <v>2</v>
      </c>
      <c r="B14" s="233" t="str">
        <f>ЖН!B10</f>
        <v>Рисқулова Комила Зохиджон қизи</v>
      </c>
      <c r="C14" s="233"/>
      <c r="D14" s="99">
        <f>ЖН!C10</f>
        <v>0</v>
      </c>
      <c r="E14" s="100" t="e">
        <f>ЖН!#REF!+ЖН!#REF!</f>
        <v>#REF!</v>
      </c>
      <c r="F14" s="100" t="e">
        <f>ЖН!#REF!+ЖН!#REF!</f>
        <v>#REF!</v>
      </c>
      <c r="G14" s="98" t="e">
        <f>ЖН!#REF!+ЖН!#REF!+ЖН!#REF!+ЖН!#REF!</f>
        <v>#REF!</v>
      </c>
      <c r="H14" s="98">
        <f>ОН!T11+ОН!U11</f>
        <v>0</v>
      </c>
      <c r="I14" s="98">
        <f>ОН!V11+ОН!W11</f>
        <v>0</v>
      </c>
      <c r="J14" s="98">
        <f>ОН!T10+ОН!U10+ОН!V10+ОН!W10</f>
        <v>0</v>
      </c>
      <c r="K14" s="98" t="e">
        <f aca="true" t="shared" si="1" ref="K14:K27">G14+J14</f>
        <v>#REF!</v>
      </c>
      <c r="L14" s="101" t="e">
        <f t="shared" si="0"/>
        <v>#REF!</v>
      </c>
      <c r="M14" s="101" t="e">
        <f aca="true" t="shared" si="2" ref="M14:M27">IF(L14="-",K14,"")</f>
        <v>#REF!</v>
      </c>
      <c r="N14" s="101" t="e">
        <f aca="true" t="shared" si="3" ref="N14:N27">IF(L14="-","-","")</f>
        <v>#REF!</v>
      </c>
      <c r="O14" s="214"/>
      <c r="P14" s="214"/>
      <c r="Q14" s="214"/>
    </row>
    <row r="15" spans="1:17" s="6" customFormat="1" ht="27.75" customHeight="1" hidden="1" thickBot="1">
      <c r="A15" s="98">
        <v>3</v>
      </c>
      <c r="B15" s="233" t="str">
        <f>ЖН!B11</f>
        <v>Ҳимматов Элёр Тотлибой ўғли</v>
      </c>
      <c r="C15" s="233"/>
      <c r="D15" s="99">
        <f>ЖН!C11</f>
        <v>0</v>
      </c>
      <c r="E15" s="100" t="e">
        <f>ЖН!#REF!+ЖН!#REF!</f>
        <v>#REF!</v>
      </c>
      <c r="F15" s="100" t="e">
        <f>ЖН!#REF!+ЖН!#REF!</f>
        <v>#REF!</v>
      </c>
      <c r="G15" s="98" t="e">
        <f>ЖН!#REF!+ЖН!#REF!+ЖН!#REF!+ЖН!#REF!</f>
        <v>#REF!</v>
      </c>
      <c r="H15" s="98">
        <f>ОН!T12+ОН!U12</f>
        <v>0</v>
      </c>
      <c r="I15" s="98">
        <f>ОН!V12+ОН!W12</f>
        <v>0</v>
      </c>
      <c r="J15" s="98">
        <f>ОН!T11+ОН!U11+ОН!V11+ОН!W11</f>
        <v>0</v>
      </c>
      <c r="K15" s="98" t="e">
        <f t="shared" si="1"/>
        <v>#REF!</v>
      </c>
      <c r="L15" s="101" t="e">
        <f t="shared" si="0"/>
        <v>#REF!</v>
      </c>
      <c r="M15" s="101" t="e">
        <f t="shared" si="2"/>
        <v>#REF!</v>
      </c>
      <c r="N15" s="101" t="e">
        <f t="shared" si="3"/>
        <v>#REF!</v>
      </c>
      <c r="O15" s="214"/>
      <c r="P15" s="214"/>
      <c r="Q15" s="214"/>
    </row>
    <row r="16" spans="1:17" s="6" customFormat="1" ht="27.75" customHeight="1" hidden="1" thickBot="1">
      <c r="A16" s="98">
        <v>4</v>
      </c>
      <c r="B16" s="233" t="str">
        <f>ЖН!B12</f>
        <v>Носиров Саидхон Зафархон ўғли</v>
      </c>
      <c r="C16" s="233"/>
      <c r="D16" s="99">
        <f>ЖН!C12</f>
        <v>0</v>
      </c>
      <c r="E16" s="100" t="e">
        <f>ЖН!#REF!+ЖН!#REF!</f>
        <v>#REF!</v>
      </c>
      <c r="F16" s="100" t="e">
        <f>ЖН!#REF!+ЖН!#REF!</f>
        <v>#REF!</v>
      </c>
      <c r="G16" s="98" t="e">
        <f>ЖН!#REF!+ЖН!#REF!+ЖН!#REF!+ЖН!#REF!</f>
        <v>#REF!</v>
      </c>
      <c r="H16" s="98">
        <f>ОН!T13+ОН!U13</f>
        <v>0</v>
      </c>
      <c r="I16" s="98">
        <f>ОН!V13+ОН!W13</f>
        <v>0</v>
      </c>
      <c r="J16" s="98">
        <f>ОН!T12+ОН!U12+ОН!V12+ОН!W12</f>
        <v>0</v>
      </c>
      <c r="K16" s="98" t="e">
        <f t="shared" si="1"/>
        <v>#REF!</v>
      </c>
      <c r="L16" s="101" t="e">
        <f t="shared" si="0"/>
        <v>#REF!</v>
      </c>
      <c r="M16" s="101" t="e">
        <f t="shared" si="2"/>
        <v>#REF!</v>
      </c>
      <c r="N16" s="101" t="e">
        <f t="shared" si="3"/>
        <v>#REF!</v>
      </c>
      <c r="O16" s="214"/>
      <c r="P16" s="214"/>
      <c r="Q16" s="214"/>
    </row>
    <row r="17" spans="1:17" s="6" customFormat="1" ht="27.75" customHeight="1" hidden="1" thickBot="1">
      <c r="A17" s="98">
        <v>5</v>
      </c>
      <c r="B17" s="233" t="str">
        <f>ЖН!B13</f>
        <v>Мирзахакимова Лаззат Нурмат қизи</v>
      </c>
      <c r="C17" s="233"/>
      <c r="D17" s="99">
        <f>ЖН!C13</f>
        <v>0</v>
      </c>
      <c r="E17" s="100" t="e">
        <f>ЖН!#REF!+ЖН!#REF!</f>
        <v>#REF!</v>
      </c>
      <c r="F17" s="100" t="e">
        <f>ЖН!#REF!+ЖН!#REF!</f>
        <v>#REF!</v>
      </c>
      <c r="G17" s="98" t="e">
        <f>ЖН!#REF!+ЖН!#REF!+ЖН!#REF!+ЖН!#REF!</f>
        <v>#REF!</v>
      </c>
      <c r="H17" s="98" t="e">
        <f>ОН!#REF!+ОН!#REF!</f>
        <v>#REF!</v>
      </c>
      <c r="I17" s="98" t="e">
        <f>ОН!#REF!+ОН!#REF!</f>
        <v>#REF!</v>
      </c>
      <c r="J17" s="98">
        <f>ОН!T13+ОН!U13+ОН!V13+ОН!W13</f>
        <v>0</v>
      </c>
      <c r="K17" s="98" t="e">
        <f t="shared" si="1"/>
        <v>#REF!</v>
      </c>
      <c r="L17" s="101" t="e">
        <f t="shared" si="0"/>
        <v>#REF!</v>
      </c>
      <c r="M17" s="101" t="e">
        <f t="shared" si="2"/>
        <v>#REF!</v>
      </c>
      <c r="N17" s="101" t="e">
        <f t="shared" si="3"/>
        <v>#REF!</v>
      </c>
      <c r="O17" s="214"/>
      <c r="P17" s="214"/>
      <c r="Q17" s="214"/>
    </row>
    <row r="18" spans="1:17" s="6" customFormat="1" ht="27.75" customHeight="1" hidden="1" thickBot="1">
      <c r="A18" s="98">
        <v>6</v>
      </c>
      <c r="B18" s="233">
        <f>ЖН!B21</f>
        <v>0</v>
      </c>
      <c r="C18" s="233"/>
      <c r="D18" s="99">
        <f>ЖН!C21</f>
        <v>0</v>
      </c>
      <c r="E18" s="100" t="e">
        <f>ЖН!#REF!+ЖН!#REF!</f>
        <v>#REF!</v>
      </c>
      <c r="F18" s="100" t="e">
        <f>ЖН!#REF!+ЖН!#REF!</f>
        <v>#REF!</v>
      </c>
      <c r="G18" s="98" t="e">
        <f>ЖН!#REF!+ЖН!#REF!+ЖН!#REF!+ЖН!#REF!</f>
        <v>#REF!</v>
      </c>
      <c r="H18" s="98" t="e">
        <f>ОН!#REF!+ОН!#REF!</f>
        <v>#REF!</v>
      </c>
      <c r="I18" s="98" t="e">
        <f>ОН!#REF!+ОН!#REF!</f>
        <v>#REF!</v>
      </c>
      <c r="J18" s="98" t="e">
        <f>ОН!#REF!+ОН!#REF!+ОН!#REF!+ОН!#REF!</f>
        <v>#REF!</v>
      </c>
      <c r="K18" s="98" t="e">
        <f t="shared" si="1"/>
        <v>#REF!</v>
      </c>
      <c r="L18" s="101" t="e">
        <f t="shared" si="0"/>
        <v>#REF!</v>
      </c>
      <c r="M18" s="101" t="e">
        <f t="shared" si="2"/>
        <v>#REF!</v>
      </c>
      <c r="N18" s="101" t="e">
        <f t="shared" si="3"/>
        <v>#REF!</v>
      </c>
      <c r="O18" s="214"/>
      <c r="P18" s="214"/>
      <c r="Q18" s="214"/>
    </row>
    <row r="19" spans="1:17" s="6" customFormat="1" ht="27.75" customHeight="1" hidden="1" thickBot="1">
      <c r="A19" s="98">
        <v>7</v>
      </c>
      <c r="B19" s="233" t="e">
        <f>ЖН!#REF!</f>
        <v>#REF!</v>
      </c>
      <c r="C19" s="233"/>
      <c r="D19" s="99" t="e">
        <f>ЖН!#REF!</f>
        <v>#REF!</v>
      </c>
      <c r="E19" s="100" t="e">
        <f>ЖН!#REF!+ЖН!#REF!</f>
        <v>#REF!</v>
      </c>
      <c r="F19" s="100" t="e">
        <f>ЖН!#REF!+ЖН!#REF!</f>
        <v>#REF!</v>
      </c>
      <c r="G19" s="98" t="e">
        <f>ЖН!#REF!+ЖН!#REF!+ЖН!#REF!+ЖН!#REF!</f>
        <v>#REF!</v>
      </c>
      <c r="H19" s="98" t="e">
        <f>ОН!#REF!+ОН!#REF!</f>
        <v>#REF!</v>
      </c>
      <c r="I19" s="98" t="e">
        <f>ОН!#REF!+ОН!#REF!</f>
        <v>#REF!</v>
      </c>
      <c r="J19" s="98" t="e">
        <f>ОН!#REF!+ОН!#REF!+ОН!#REF!+ОН!#REF!</f>
        <v>#REF!</v>
      </c>
      <c r="K19" s="98" t="e">
        <f t="shared" si="1"/>
        <v>#REF!</v>
      </c>
      <c r="L19" s="101" t="e">
        <f t="shared" si="0"/>
        <v>#REF!</v>
      </c>
      <c r="M19" s="101" t="e">
        <f t="shared" si="2"/>
        <v>#REF!</v>
      </c>
      <c r="N19" s="101" t="e">
        <f t="shared" si="3"/>
        <v>#REF!</v>
      </c>
      <c r="O19" s="214"/>
      <c r="P19" s="214"/>
      <c r="Q19" s="214"/>
    </row>
    <row r="20" spans="1:17" s="6" customFormat="1" ht="27.75" customHeight="1" thickBot="1">
      <c r="A20" s="98">
        <v>1</v>
      </c>
      <c r="B20" s="233" t="e">
        <f>ЖН!#REF!</f>
        <v>#REF!</v>
      </c>
      <c r="C20" s="233"/>
      <c r="D20" s="99" t="e">
        <f>ЖН!#REF!</f>
        <v>#REF!</v>
      </c>
      <c r="E20" s="100" t="e">
        <f>ЖН!#REF!+ЖН!#REF!</f>
        <v>#REF!</v>
      </c>
      <c r="F20" s="100" t="e">
        <f>ЖН!#REF!+ЖН!#REF!</f>
        <v>#REF!</v>
      </c>
      <c r="G20" s="98" t="e">
        <f>ЖН!#REF!+ЖН!#REF!+ЖН!#REF!+ЖН!#REF!</f>
        <v>#REF!</v>
      </c>
      <c r="H20" s="98" t="e">
        <f>ОН!#REF!+ОН!#REF!</f>
        <v>#REF!</v>
      </c>
      <c r="I20" s="98" t="e">
        <f>ОН!#REF!+ОН!#REF!</f>
        <v>#REF!</v>
      </c>
      <c r="J20" s="98" t="e">
        <f>ОН!#REF!+ОН!#REF!+ОН!#REF!+ОН!#REF!</f>
        <v>#REF!</v>
      </c>
      <c r="K20" s="98" t="e">
        <f t="shared" si="1"/>
        <v>#REF!</v>
      </c>
      <c r="L20" s="101" t="e">
        <f t="shared" si="0"/>
        <v>#REF!</v>
      </c>
      <c r="M20" s="101" t="e">
        <f t="shared" si="2"/>
        <v>#REF!</v>
      </c>
      <c r="N20" s="101" t="e">
        <f t="shared" si="3"/>
        <v>#REF!</v>
      </c>
      <c r="O20" s="214"/>
      <c r="P20" s="214"/>
      <c r="Q20" s="214"/>
    </row>
    <row r="21" spans="1:17" s="6" customFormat="1" ht="27.75" customHeight="1" hidden="1" thickBot="1">
      <c r="A21" s="98">
        <v>9</v>
      </c>
      <c r="B21" s="233" t="e">
        <f>ЖН!#REF!</f>
        <v>#REF!</v>
      </c>
      <c r="C21" s="233"/>
      <c r="D21" s="99" t="e">
        <f>ЖН!#REF!</f>
        <v>#REF!</v>
      </c>
      <c r="E21" s="100" t="e">
        <f>ЖН!#REF!+ЖН!#REF!</f>
        <v>#REF!</v>
      </c>
      <c r="F21" s="100" t="e">
        <f>ЖН!#REF!+ЖН!#REF!</f>
        <v>#REF!</v>
      </c>
      <c r="G21" s="98" t="e">
        <f>ЖН!#REF!+ЖН!#REF!+ЖН!#REF!+ЖН!#REF!</f>
        <v>#REF!</v>
      </c>
      <c r="H21" s="98" t="e">
        <f>ОН!#REF!+ОН!#REF!</f>
        <v>#REF!</v>
      </c>
      <c r="I21" s="98" t="e">
        <f>ОН!#REF!+ОН!#REF!</f>
        <v>#REF!</v>
      </c>
      <c r="J21" s="98" t="e">
        <f>ОН!#REF!+ОН!#REF!+ОН!#REF!+ОН!#REF!</f>
        <v>#REF!</v>
      </c>
      <c r="K21" s="98" t="e">
        <f t="shared" si="1"/>
        <v>#REF!</v>
      </c>
      <c r="L21" s="101" t="e">
        <f t="shared" si="0"/>
        <v>#REF!</v>
      </c>
      <c r="M21" s="101" t="e">
        <f t="shared" si="2"/>
        <v>#REF!</v>
      </c>
      <c r="N21" s="101" t="e">
        <f t="shared" si="3"/>
        <v>#REF!</v>
      </c>
      <c r="O21" s="214"/>
      <c r="P21" s="214"/>
      <c r="Q21" s="214"/>
    </row>
    <row r="22" spans="1:17" s="6" customFormat="1" ht="27.75" customHeight="1" hidden="1" thickBot="1">
      <c r="A22" s="98">
        <v>10</v>
      </c>
      <c r="B22" s="233" t="e">
        <f>ЖН!#REF!</f>
        <v>#REF!</v>
      </c>
      <c r="C22" s="233"/>
      <c r="D22" s="99" t="e">
        <f>ЖН!#REF!</f>
        <v>#REF!</v>
      </c>
      <c r="E22" s="100" t="e">
        <f>ЖН!#REF!+ЖН!#REF!</f>
        <v>#REF!</v>
      </c>
      <c r="F22" s="100" t="e">
        <f>ЖН!#REF!+ЖН!#REF!</f>
        <v>#REF!</v>
      </c>
      <c r="G22" s="98" t="e">
        <f>ЖН!#REF!+ЖН!#REF!+ЖН!#REF!+ЖН!#REF!</f>
        <v>#REF!</v>
      </c>
      <c r="H22" s="98" t="e">
        <f>ОН!#REF!+ОН!#REF!</f>
        <v>#REF!</v>
      </c>
      <c r="I22" s="98" t="e">
        <f>ОН!#REF!+ОН!#REF!</f>
        <v>#REF!</v>
      </c>
      <c r="J22" s="98" t="e">
        <f>ОН!#REF!+ОН!#REF!+ОН!#REF!+ОН!#REF!</f>
        <v>#REF!</v>
      </c>
      <c r="K22" s="98" t="e">
        <f t="shared" si="1"/>
        <v>#REF!</v>
      </c>
      <c r="L22" s="101" t="e">
        <f t="shared" si="0"/>
        <v>#REF!</v>
      </c>
      <c r="M22" s="101" t="e">
        <f t="shared" si="2"/>
        <v>#REF!</v>
      </c>
      <c r="N22" s="101" t="e">
        <f t="shared" si="3"/>
        <v>#REF!</v>
      </c>
      <c r="O22" s="214"/>
      <c r="P22" s="214"/>
      <c r="Q22" s="214"/>
    </row>
    <row r="23" spans="1:17" s="6" customFormat="1" ht="27.75" customHeight="1" hidden="1" thickBot="1">
      <c r="A23" s="98">
        <v>11</v>
      </c>
      <c r="B23" s="233" t="e">
        <f>ЖН!#REF!</f>
        <v>#REF!</v>
      </c>
      <c r="C23" s="233"/>
      <c r="D23" s="99" t="e">
        <f>ЖН!#REF!</f>
        <v>#REF!</v>
      </c>
      <c r="E23" s="100" t="e">
        <f>ЖН!#REF!+ЖН!#REF!</f>
        <v>#REF!</v>
      </c>
      <c r="F23" s="100" t="e">
        <f>ЖН!#REF!+ЖН!#REF!</f>
        <v>#REF!</v>
      </c>
      <c r="G23" s="98" t="e">
        <f>ЖН!#REF!+ЖН!#REF!+ЖН!#REF!+ЖН!#REF!</f>
        <v>#REF!</v>
      </c>
      <c r="H23" s="98" t="e">
        <f>ОН!#REF!+ОН!#REF!</f>
        <v>#REF!</v>
      </c>
      <c r="I23" s="98" t="e">
        <f>ОН!#REF!+ОН!#REF!</f>
        <v>#REF!</v>
      </c>
      <c r="J23" s="98" t="e">
        <f>ОН!#REF!+ОН!#REF!+ОН!#REF!+ОН!#REF!</f>
        <v>#REF!</v>
      </c>
      <c r="K23" s="98" t="e">
        <f t="shared" si="1"/>
        <v>#REF!</v>
      </c>
      <c r="L23" s="101" t="e">
        <f t="shared" si="0"/>
        <v>#REF!</v>
      </c>
      <c r="M23" s="101" t="e">
        <f t="shared" si="2"/>
        <v>#REF!</v>
      </c>
      <c r="N23" s="101" t="e">
        <f t="shared" si="3"/>
        <v>#REF!</v>
      </c>
      <c r="O23" s="214"/>
      <c r="P23" s="214"/>
      <c r="Q23" s="214"/>
    </row>
    <row r="24" spans="1:17" s="6" customFormat="1" ht="27.75" customHeight="1" hidden="1" thickBot="1">
      <c r="A24" s="98">
        <v>12</v>
      </c>
      <c r="B24" s="233" t="e">
        <f>ЖН!#REF!</f>
        <v>#REF!</v>
      </c>
      <c r="C24" s="233"/>
      <c r="D24" s="99" t="e">
        <f>ЖН!#REF!</f>
        <v>#REF!</v>
      </c>
      <c r="E24" s="100" t="e">
        <f>ЖН!#REF!+ЖН!#REF!</f>
        <v>#REF!</v>
      </c>
      <c r="F24" s="100" t="e">
        <f>ЖН!#REF!+ЖН!#REF!</f>
        <v>#REF!</v>
      </c>
      <c r="G24" s="98" t="e">
        <f>ЖН!#REF!+ЖН!#REF!+ЖН!#REF!+ЖН!#REF!</f>
        <v>#REF!</v>
      </c>
      <c r="H24" s="98" t="e">
        <f>ОН!#REF!+ОН!#REF!</f>
        <v>#REF!</v>
      </c>
      <c r="I24" s="98" t="e">
        <f>ОН!#REF!+ОН!#REF!</f>
        <v>#REF!</v>
      </c>
      <c r="J24" s="98" t="e">
        <f>ОН!#REF!+ОН!#REF!+ОН!#REF!+ОН!#REF!</f>
        <v>#REF!</v>
      </c>
      <c r="K24" s="98" t="e">
        <f t="shared" si="1"/>
        <v>#REF!</v>
      </c>
      <c r="L24" s="101" t="e">
        <f t="shared" si="0"/>
        <v>#REF!</v>
      </c>
      <c r="M24" s="101" t="e">
        <f t="shared" si="2"/>
        <v>#REF!</v>
      </c>
      <c r="N24" s="101" t="e">
        <f t="shared" si="3"/>
        <v>#REF!</v>
      </c>
      <c r="O24" s="214"/>
      <c r="P24" s="214"/>
      <c r="Q24" s="214"/>
    </row>
    <row r="25" spans="1:17" s="6" customFormat="1" ht="27.75" customHeight="1" hidden="1" thickBot="1">
      <c r="A25" s="98">
        <v>13</v>
      </c>
      <c r="B25" s="233" t="e">
        <f>ЖН!#REF!</f>
        <v>#REF!</v>
      </c>
      <c r="C25" s="233"/>
      <c r="D25" s="99" t="e">
        <f>ЖН!#REF!</f>
        <v>#REF!</v>
      </c>
      <c r="E25" s="100" t="e">
        <f>ЖН!#REF!+ЖН!#REF!</f>
        <v>#REF!</v>
      </c>
      <c r="F25" s="100" t="e">
        <f>ЖН!#REF!+ЖН!#REF!</f>
        <v>#REF!</v>
      </c>
      <c r="G25" s="98" t="e">
        <f>ЖН!#REF!+ЖН!#REF!+ЖН!#REF!+ЖН!#REF!</f>
        <v>#REF!</v>
      </c>
      <c r="H25" s="98" t="e">
        <f>ОН!#REF!+ОН!#REF!</f>
        <v>#REF!</v>
      </c>
      <c r="I25" s="98" t="e">
        <f>ОН!#REF!+ОН!#REF!</f>
        <v>#REF!</v>
      </c>
      <c r="J25" s="98" t="e">
        <f>ОН!#REF!+ОН!#REF!+ОН!#REF!+ОН!#REF!</f>
        <v>#REF!</v>
      </c>
      <c r="K25" s="98" t="e">
        <f t="shared" si="1"/>
        <v>#REF!</v>
      </c>
      <c r="L25" s="101" t="e">
        <f t="shared" si="0"/>
        <v>#REF!</v>
      </c>
      <c r="M25" s="101" t="e">
        <f t="shared" si="2"/>
        <v>#REF!</v>
      </c>
      <c r="N25" s="101" t="e">
        <f t="shared" si="3"/>
        <v>#REF!</v>
      </c>
      <c r="O25" s="214"/>
      <c r="P25" s="214"/>
      <c r="Q25" s="214"/>
    </row>
    <row r="26" spans="1:17" s="6" customFormat="1" ht="27.75" customHeight="1" hidden="1" thickBot="1">
      <c r="A26" s="98">
        <v>14</v>
      </c>
      <c r="B26" s="233" t="e">
        <f>ЖН!#REF!</f>
        <v>#REF!</v>
      </c>
      <c r="C26" s="233"/>
      <c r="D26" s="99" t="e">
        <f>ЖН!#REF!</f>
        <v>#REF!</v>
      </c>
      <c r="E26" s="100" t="e">
        <f>ЖН!#REF!+ЖН!#REF!</f>
        <v>#REF!</v>
      </c>
      <c r="F26" s="100" t="e">
        <f>ЖН!#REF!+ЖН!#REF!</f>
        <v>#REF!</v>
      </c>
      <c r="G26" s="98" t="e">
        <f>ЖН!#REF!+ЖН!#REF!+ЖН!#REF!+ЖН!#REF!</f>
        <v>#REF!</v>
      </c>
      <c r="H26" s="98" t="e">
        <f>ОН!#REF!+ОН!#REF!</f>
        <v>#REF!</v>
      </c>
      <c r="I26" s="98" t="e">
        <f>ОН!#REF!+ОН!#REF!</f>
        <v>#REF!</v>
      </c>
      <c r="J26" s="98" t="e">
        <f>ОН!#REF!+ОН!#REF!+ОН!#REF!+ОН!#REF!</f>
        <v>#REF!</v>
      </c>
      <c r="K26" s="98" t="e">
        <f t="shared" si="1"/>
        <v>#REF!</v>
      </c>
      <c r="L26" s="101" t="e">
        <f t="shared" si="0"/>
        <v>#REF!</v>
      </c>
      <c r="M26" s="101" t="e">
        <f t="shared" si="2"/>
        <v>#REF!</v>
      </c>
      <c r="N26" s="101" t="e">
        <f t="shared" si="3"/>
        <v>#REF!</v>
      </c>
      <c r="O26" s="214"/>
      <c r="P26" s="214"/>
      <c r="Q26" s="214"/>
    </row>
    <row r="27" spans="1:17" s="6" customFormat="1" ht="27.75" customHeight="1" hidden="1" thickBot="1">
      <c r="A27" s="98">
        <v>15</v>
      </c>
      <c r="B27" s="233" t="e">
        <f>ЖН!#REF!</f>
        <v>#REF!</v>
      </c>
      <c r="C27" s="233"/>
      <c r="D27" s="99" t="e">
        <f>ЖН!#REF!</f>
        <v>#REF!</v>
      </c>
      <c r="E27" s="100" t="e">
        <f>ЖН!#REF!+ЖН!#REF!</f>
        <v>#REF!</v>
      </c>
      <c r="F27" s="100" t="e">
        <f>ЖН!#REF!+ЖН!#REF!</f>
        <v>#REF!</v>
      </c>
      <c r="G27" s="98" t="e">
        <f>ЖН!#REF!+ЖН!#REF!+ЖН!#REF!+ЖН!#REF!</f>
        <v>#REF!</v>
      </c>
      <c r="H27" s="98">
        <f>ОН!T21+ОН!U21</f>
        <v>0</v>
      </c>
      <c r="I27" s="98">
        <f>ОН!V21+ОН!W21</f>
        <v>0</v>
      </c>
      <c r="J27" s="98" t="e">
        <f>ОН!#REF!+ОН!#REF!+ОН!#REF!+ОН!#REF!</f>
        <v>#REF!</v>
      </c>
      <c r="K27" s="98" t="e">
        <f t="shared" si="1"/>
        <v>#REF!</v>
      </c>
      <c r="L27" s="101" t="e">
        <f t="shared" si="0"/>
        <v>#REF!</v>
      </c>
      <c r="M27" s="101" t="e">
        <f t="shared" si="2"/>
        <v>#REF!</v>
      </c>
      <c r="N27" s="101" t="e">
        <f t="shared" si="3"/>
        <v>#REF!</v>
      </c>
      <c r="O27" s="214"/>
      <c r="P27" s="214"/>
      <c r="Q27" s="214"/>
    </row>
    <row r="28" spans="1:17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208"/>
      <c r="P28" s="208"/>
      <c r="Q28" s="208"/>
    </row>
    <row r="29" spans="1:3" ht="39.75" customHeight="1">
      <c r="A29" s="209"/>
      <c r="B29" s="209"/>
      <c r="C29" s="209"/>
    </row>
    <row r="30" spans="1:17" ht="18">
      <c r="A30" s="22"/>
      <c r="B30" s="22"/>
      <c r="C30" s="23" t="s">
        <v>15</v>
      </c>
      <c r="D30" s="55">
        <v>1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  <c r="P30" s="19"/>
      <c r="Q30" s="19"/>
    </row>
    <row r="31" spans="1:17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  <c r="P31" s="19"/>
      <c r="Q31" s="19"/>
    </row>
    <row r="32" spans="1:17" ht="29.25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  <c r="P32" s="19"/>
      <c r="Q32" s="19"/>
    </row>
    <row r="33" spans="1:17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8">
      <c r="A34" s="82" t="s">
        <v>78</v>
      </c>
      <c r="B34" s="26"/>
      <c r="C34" s="63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79" t="str">
        <f>M!G12</f>
        <v>Ф.Қиличева</v>
      </c>
      <c r="P34" s="79"/>
      <c r="Q34" s="79"/>
    </row>
    <row r="35" spans="1:17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12" t="s">
        <v>20</v>
      </c>
      <c r="P35" s="212"/>
      <c r="Q35" s="212"/>
    </row>
  </sheetData>
  <sheetProtection/>
  <mergeCells count="63">
    <mergeCell ref="A35:B35"/>
    <mergeCell ref="D35:G35"/>
    <mergeCell ref="M35:N35"/>
    <mergeCell ref="A6:Q6"/>
    <mergeCell ref="A2:Q2"/>
    <mergeCell ref="A3:Q3"/>
    <mergeCell ref="A4:I4"/>
    <mergeCell ref="A5:H5"/>
    <mergeCell ref="E7:F7"/>
    <mergeCell ref="H7:I7"/>
    <mergeCell ref="A8:B8"/>
    <mergeCell ref="A11:A12"/>
    <mergeCell ref="B11:C12"/>
    <mergeCell ref="D11:D12"/>
    <mergeCell ref="E11:K11"/>
    <mergeCell ref="C9:F9"/>
    <mergeCell ref="P9:Q9"/>
    <mergeCell ref="N11:N12"/>
    <mergeCell ref="O11:Q12"/>
    <mergeCell ref="H9:K9"/>
    <mergeCell ref="M9:N9"/>
    <mergeCell ref="B13:C13"/>
    <mergeCell ref="O13:Q13"/>
    <mergeCell ref="B14:C14"/>
    <mergeCell ref="O14:Q14"/>
    <mergeCell ref="L11:L12"/>
    <mergeCell ref="M11:M12"/>
    <mergeCell ref="B17:C17"/>
    <mergeCell ref="O17:Q17"/>
    <mergeCell ref="B18:C18"/>
    <mergeCell ref="O18:Q18"/>
    <mergeCell ref="B15:C15"/>
    <mergeCell ref="O15:Q15"/>
    <mergeCell ref="B16:C16"/>
    <mergeCell ref="O16:Q16"/>
    <mergeCell ref="B21:C21"/>
    <mergeCell ref="O21:Q21"/>
    <mergeCell ref="B22:C22"/>
    <mergeCell ref="O22:Q22"/>
    <mergeCell ref="B19:C19"/>
    <mergeCell ref="O19:Q19"/>
    <mergeCell ref="B20:C20"/>
    <mergeCell ref="O20:Q20"/>
    <mergeCell ref="O35:Q35"/>
    <mergeCell ref="D32:G32"/>
    <mergeCell ref="K32:L32"/>
    <mergeCell ref="A33:C33"/>
    <mergeCell ref="D34:G34"/>
    <mergeCell ref="B23:C23"/>
    <mergeCell ref="O23:Q23"/>
    <mergeCell ref="B24:C24"/>
    <mergeCell ref="O24:Q24"/>
    <mergeCell ref="M34:N34"/>
    <mergeCell ref="O1:Q1"/>
    <mergeCell ref="A28:C28"/>
    <mergeCell ref="O28:Q28"/>
    <mergeCell ref="A29:C29"/>
    <mergeCell ref="B27:C27"/>
    <mergeCell ref="O27:Q27"/>
    <mergeCell ref="B25:C25"/>
    <mergeCell ref="O25:Q25"/>
    <mergeCell ref="B26:C26"/>
    <mergeCell ref="O26:Q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SheetLayoutView="100" workbookViewId="0" topLeftCell="A4">
      <selection activeCell="O11" sqref="O11:O12"/>
    </sheetView>
  </sheetViews>
  <sheetFormatPr defaultColWidth="9.140625" defaultRowHeight="12.75"/>
  <cols>
    <col min="1" max="2" width="4.57421875" style="5" customWidth="1"/>
    <col min="3" max="3" width="41.00390625" style="5" customWidth="1"/>
    <col min="4" max="4" width="13.7109375" style="5" customWidth="1"/>
    <col min="5" max="6" width="4.7109375" style="5" hidden="1" customWidth="1"/>
    <col min="7" max="7" width="11.2812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9.28125" style="5" customWidth="1"/>
    <col min="12" max="12" width="10.00390625" style="5" customWidth="1"/>
    <col min="13" max="13" width="10.28125" style="5" customWidth="1"/>
    <col min="14" max="14" width="9.8515625" style="5" customWidth="1"/>
    <col min="15" max="15" width="17.140625" style="5" customWidth="1"/>
  </cols>
  <sheetData>
    <row r="1" spans="1:15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 t="str">
        <f>M!C6</f>
        <v>12-шакл</v>
      </c>
    </row>
    <row r="2" spans="1:15" ht="15.75" customHeight="1">
      <c r="A2" s="226" t="s">
        <v>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 customHeight="1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75" customHeight="1">
      <c r="A4" s="227" t="s">
        <v>39</v>
      </c>
      <c r="B4" s="227"/>
      <c r="C4" s="227"/>
      <c r="D4" s="227"/>
      <c r="E4" s="227"/>
      <c r="F4" s="227"/>
      <c r="G4" s="227"/>
      <c r="H4" s="227"/>
      <c r="I4" s="227"/>
      <c r="J4" s="20" t="s">
        <v>22</v>
      </c>
      <c r="K4" s="32" t="str">
        <f>M!C1</f>
        <v>17-</v>
      </c>
      <c r="L4" s="32"/>
      <c r="M4" s="64"/>
      <c r="N4" s="64"/>
      <c r="O4" s="64"/>
    </row>
    <row r="5" spans="1:15" ht="15.75" customHeight="1">
      <c r="A5" s="227" t="str">
        <f>M!C21</f>
        <v>2016-2017 ўқув йили  </v>
      </c>
      <c r="B5" s="227"/>
      <c r="C5" s="227"/>
      <c r="D5" s="227"/>
      <c r="E5" s="227"/>
      <c r="F5" s="227"/>
      <c r="G5" s="227"/>
      <c r="H5" s="227"/>
      <c r="I5" s="65"/>
      <c r="J5" s="84" t="str">
        <f>M!C2</f>
        <v>Кузги</v>
      </c>
      <c r="K5" s="66" t="s">
        <v>24</v>
      </c>
      <c r="N5" s="66"/>
      <c r="O5" s="66"/>
    </row>
    <row r="6" spans="1:15" ht="15.75" customHeight="1">
      <c r="A6" s="226" t="str">
        <f>M!B21</f>
        <v>Сув хўжалигида менежмент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15.75" customHeight="1">
      <c r="A7" s="20"/>
      <c r="B7" s="20"/>
      <c r="C7" s="67">
        <f>M!C3</f>
        <v>1</v>
      </c>
      <c r="D7" s="68" t="s">
        <v>6</v>
      </c>
      <c r="E7" s="229"/>
      <c r="F7" s="229"/>
      <c r="G7" s="31">
        <f>M!C4</f>
        <v>2</v>
      </c>
      <c r="H7" s="229"/>
      <c r="I7" s="229"/>
      <c r="J7" s="68" t="s">
        <v>23</v>
      </c>
      <c r="K7" s="31">
        <f>M!C5</f>
        <v>1</v>
      </c>
      <c r="L7" s="69" t="s">
        <v>7</v>
      </c>
      <c r="M7" s="69"/>
      <c r="N7" s="69"/>
      <c r="O7" s="69"/>
    </row>
    <row r="8" spans="1:15" ht="15.75" customHeight="1">
      <c r="A8" s="230" t="s">
        <v>40</v>
      </c>
      <c r="B8" s="230"/>
      <c r="C8" s="236" t="str">
        <f>M!B13</f>
        <v>Чет тили</v>
      </c>
      <c r="D8" s="236"/>
      <c r="E8" s="236"/>
      <c r="F8" s="237" t="s">
        <v>53</v>
      </c>
      <c r="G8" s="237"/>
      <c r="H8" s="237"/>
      <c r="I8" s="238" t="str">
        <f>ЖН!X6</f>
        <v>Турманов Т</v>
      </c>
      <c r="J8" s="238"/>
      <c r="K8" s="238"/>
      <c r="L8" s="237" t="s">
        <v>52</v>
      </c>
      <c r="M8" s="237"/>
      <c r="N8" s="237"/>
      <c r="O8" s="114" t="str">
        <f>ЖН!X7</f>
        <v>Ибрагимов</v>
      </c>
    </row>
    <row r="9" spans="1:15" ht="18.75" customHeight="1">
      <c r="A9" s="21" t="s">
        <v>26</v>
      </c>
      <c r="B9" s="21"/>
      <c r="C9" s="235" t="s">
        <v>27</v>
      </c>
      <c r="D9" s="235"/>
      <c r="E9" s="235"/>
      <c r="F9" s="235"/>
      <c r="G9" s="33">
        <f>M!C13</f>
        <v>122</v>
      </c>
      <c r="H9" s="235" t="s">
        <v>47</v>
      </c>
      <c r="I9" s="235"/>
      <c r="J9" s="235"/>
      <c r="K9" s="235"/>
      <c r="L9" s="33">
        <f>M!E13</f>
        <v>14</v>
      </c>
      <c r="M9" s="221" t="str">
        <f>M!F13</f>
        <v>Февраль. 2017 й.</v>
      </c>
      <c r="N9" s="221"/>
      <c r="O9" s="57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.75" customHeight="1" thickBot="1">
      <c r="A11" s="224" t="s">
        <v>0</v>
      </c>
      <c r="B11" s="223" t="s">
        <v>41</v>
      </c>
      <c r="C11" s="223"/>
      <c r="D11" s="225" t="s">
        <v>8</v>
      </c>
      <c r="E11" s="223" t="s">
        <v>9</v>
      </c>
      <c r="F11" s="223"/>
      <c r="G11" s="223"/>
      <c r="H11" s="223"/>
      <c r="I11" s="223"/>
      <c r="J11" s="223"/>
      <c r="K11" s="223"/>
      <c r="L11" s="222" t="s">
        <v>10</v>
      </c>
      <c r="M11" s="222" t="s">
        <v>11</v>
      </c>
      <c r="N11" s="222" t="s">
        <v>12</v>
      </c>
      <c r="O11" s="223" t="s">
        <v>86</v>
      </c>
    </row>
    <row r="12" spans="1:15" ht="80.25" customHeight="1" thickBot="1">
      <c r="A12" s="224"/>
      <c r="B12" s="223"/>
      <c r="C12" s="223"/>
      <c r="D12" s="225"/>
      <c r="E12" s="97" t="s">
        <v>2</v>
      </c>
      <c r="F12" s="97" t="s">
        <v>3</v>
      </c>
      <c r="G12" s="97" t="s">
        <v>75</v>
      </c>
      <c r="H12" s="97" t="s">
        <v>35</v>
      </c>
      <c r="I12" s="97" t="s">
        <v>36</v>
      </c>
      <c r="J12" s="97" t="s">
        <v>79</v>
      </c>
      <c r="K12" s="97" t="s">
        <v>63</v>
      </c>
      <c r="L12" s="222"/>
      <c r="M12" s="222"/>
      <c r="N12" s="222"/>
      <c r="O12" s="223"/>
    </row>
    <row r="13" spans="1:15" s="6" customFormat="1" ht="27.75" customHeight="1" thickBot="1">
      <c r="A13" s="98">
        <v>1</v>
      </c>
      <c r="B13" s="213" t="str">
        <f>ЖН!B9</f>
        <v>Олимжонова Нигина Содиқжон қизи</v>
      </c>
      <c r="C13" s="213"/>
      <c r="D13" s="99">
        <f>ЖН!C9</f>
        <v>0</v>
      </c>
      <c r="E13" s="98">
        <f>ЖН!X9+ЖН!Y9</f>
        <v>5</v>
      </c>
      <c r="F13" s="98">
        <f>ЖН!Z9+ЖН!AA9</f>
        <v>4</v>
      </c>
      <c r="G13" s="98">
        <f>ЖН!X9+ЖН!Y9+ЖН!Z9+ЖН!AA9</f>
        <v>9</v>
      </c>
      <c r="H13" s="98">
        <f>ОН!X10+ОН!Y10</f>
        <v>0</v>
      </c>
      <c r="I13" s="98">
        <f>ОН!Z10+ОН!AA10</f>
        <v>0</v>
      </c>
      <c r="J13" s="98">
        <f>ОН!X9+ОН!Y9+ОН!Z9+ОН!AA9</f>
        <v>0</v>
      </c>
      <c r="K13" s="98">
        <f>G13+J13</f>
        <v>9</v>
      </c>
      <c r="L13" s="101" t="str">
        <f aca="true" t="shared" si="0" ref="L13:L27">IF(OR(K13&lt;39),"-","")</f>
        <v>-</v>
      </c>
      <c r="M13" s="101">
        <f>IF(L13="-",K13,"")</f>
        <v>9</v>
      </c>
      <c r="N13" s="101" t="str">
        <f>IF(L13="-","-","")</f>
        <v>-</v>
      </c>
      <c r="O13" s="101"/>
    </row>
    <row r="14" spans="1:15" s="6" customFormat="1" ht="27.75" customHeight="1" thickBot="1">
      <c r="A14" s="98">
        <v>2</v>
      </c>
      <c r="B14" s="213" t="str">
        <f>ЖН!B10</f>
        <v>Рисқулова Комила Зохиджон қизи</v>
      </c>
      <c r="C14" s="213"/>
      <c r="D14" s="99">
        <f>ЖН!C10</f>
        <v>0</v>
      </c>
      <c r="E14" s="98">
        <f>ЖН!X10+ЖН!Y10</f>
        <v>5</v>
      </c>
      <c r="F14" s="98">
        <f>ЖН!Z10+ЖН!AA10</f>
        <v>5</v>
      </c>
      <c r="G14" s="98">
        <f>ЖН!X10+ЖН!Y10+ЖН!Z10+ЖН!AA10</f>
        <v>10</v>
      </c>
      <c r="H14" s="98">
        <f>ОН!X11+ОН!Y11</f>
        <v>0</v>
      </c>
      <c r="I14" s="98">
        <f>ОН!Z11+ОН!AA11</f>
        <v>0</v>
      </c>
      <c r="J14" s="98">
        <f>ОН!X10+ОН!Y10+ОН!Z10+ОН!AA10</f>
        <v>0</v>
      </c>
      <c r="K14" s="98">
        <f aca="true" t="shared" si="1" ref="K14:K27">G14+J14</f>
        <v>10</v>
      </c>
      <c r="L14" s="101" t="str">
        <f t="shared" si="0"/>
        <v>-</v>
      </c>
      <c r="M14" s="101">
        <f aca="true" t="shared" si="2" ref="M14:M27">IF(L14="-",K14,"")</f>
        <v>10</v>
      </c>
      <c r="N14" s="101" t="str">
        <f aca="true" t="shared" si="3" ref="N14:N27">IF(L14="-","-","")</f>
        <v>-</v>
      </c>
      <c r="O14" s="101"/>
    </row>
    <row r="15" spans="1:15" s="6" customFormat="1" ht="27.75" customHeight="1" thickBot="1">
      <c r="A15" s="98">
        <v>3</v>
      </c>
      <c r="B15" s="213" t="str">
        <f>ЖН!B11</f>
        <v>Ҳимматов Элёр Тотлибой ўғли</v>
      </c>
      <c r="C15" s="213"/>
      <c r="D15" s="99">
        <f>ЖН!C11</f>
        <v>0</v>
      </c>
      <c r="E15" s="98">
        <f>ЖН!X11+ЖН!Y11</f>
        <v>5</v>
      </c>
      <c r="F15" s="98">
        <f>ЖН!Z11+ЖН!AA11</f>
        <v>5</v>
      </c>
      <c r="G15" s="98">
        <f>ЖН!X11+ЖН!Y11+ЖН!Z11+ЖН!AA11</f>
        <v>10</v>
      </c>
      <c r="H15" s="98">
        <f>ОН!X12+ОН!Y12</f>
        <v>0</v>
      </c>
      <c r="I15" s="98">
        <f>ОН!Z12+ОН!AA12</f>
        <v>0</v>
      </c>
      <c r="J15" s="98">
        <f>ОН!X11+ОН!Y11+ОН!Z11+ОН!AA11</f>
        <v>0</v>
      </c>
      <c r="K15" s="98">
        <f t="shared" si="1"/>
        <v>10</v>
      </c>
      <c r="L15" s="101" t="str">
        <f t="shared" si="0"/>
        <v>-</v>
      </c>
      <c r="M15" s="101">
        <f t="shared" si="2"/>
        <v>10</v>
      </c>
      <c r="N15" s="101" t="str">
        <f t="shared" si="3"/>
        <v>-</v>
      </c>
      <c r="O15" s="101"/>
    </row>
    <row r="16" spans="1:15" s="6" customFormat="1" ht="27.75" customHeight="1" thickBot="1">
      <c r="A16" s="98">
        <v>4</v>
      </c>
      <c r="B16" s="213" t="str">
        <f>ЖН!B12</f>
        <v>Носиров Саидхон Зафархон ўғли</v>
      </c>
      <c r="C16" s="213"/>
      <c r="D16" s="99">
        <f>ЖН!C12</f>
        <v>0</v>
      </c>
      <c r="E16" s="98">
        <f>ЖН!X12+ЖН!Y12</f>
        <v>5</v>
      </c>
      <c r="F16" s="98">
        <f>ЖН!Z12+ЖН!AA12</f>
        <v>4</v>
      </c>
      <c r="G16" s="98">
        <f>ЖН!X12+ЖН!Y12+ЖН!Z12+ЖН!AA12</f>
        <v>9</v>
      </c>
      <c r="H16" s="98">
        <f>ОН!X13+ОН!Y13</f>
        <v>0</v>
      </c>
      <c r="I16" s="98">
        <f>ОН!Z13+ОН!AA13</f>
        <v>0</v>
      </c>
      <c r="J16" s="98">
        <f>ОН!X12+ОН!Y12+ОН!Z12+ОН!AA12</f>
        <v>0</v>
      </c>
      <c r="K16" s="98">
        <f t="shared" si="1"/>
        <v>9</v>
      </c>
      <c r="L16" s="101" t="str">
        <f t="shared" si="0"/>
        <v>-</v>
      </c>
      <c r="M16" s="101">
        <f t="shared" si="2"/>
        <v>9</v>
      </c>
      <c r="N16" s="101" t="str">
        <f t="shared" si="3"/>
        <v>-</v>
      </c>
      <c r="O16" s="101"/>
    </row>
    <row r="17" spans="1:15" s="6" customFormat="1" ht="27.75" customHeight="1" thickBot="1">
      <c r="A17" s="98">
        <v>5</v>
      </c>
      <c r="B17" s="213" t="str">
        <f>ЖН!B13</f>
        <v>Мирзахакимова Лаззат Нурмат қизи</v>
      </c>
      <c r="C17" s="213"/>
      <c r="D17" s="99">
        <f>ЖН!C13</f>
        <v>0</v>
      </c>
      <c r="E17" s="98">
        <f>ЖН!X13+ЖН!Y13</f>
        <v>5</v>
      </c>
      <c r="F17" s="98">
        <f>ЖН!Z13+ЖН!AA13</f>
        <v>5</v>
      </c>
      <c r="G17" s="98">
        <f>ЖН!X13+ЖН!Y13+ЖН!Z13+ЖН!AA13</f>
        <v>10</v>
      </c>
      <c r="H17" s="98" t="e">
        <f>ОН!#REF!+ОН!#REF!</f>
        <v>#REF!</v>
      </c>
      <c r="I17" s="98" t="e">
        <f>ОН!#REF!+ОН!#REF!</f>
        <v>#REF!</v>
      </c>
      <c r="J17" s="98">
        <f>ОН!X13+ОН!Y13+ОН!Z13+ОН!AA13</f>
        <v>0</v>
      </c>
      <c r="K17" s="98">
        <f t="shared" si="1"/>
        <v>10</v>
      </c>
      <c r="L17" s="101" t="str">
        <f t="shared" si="0"/>
        <v>-</v>
      </c>
      <c r="M17" s="101">
        <f t="shared" si="2"/>
        <v>10</v>
      </c>
      <c r="N17" s="101" t="str">
        <f t="shared" si="3"/>
        <v>-</v>
      </c>
      <c r="O17" s="101"/>
    </row>
    <row r="18" spans="1:15" s="6" customFormat="1" ht="27.75" customHeight="1" thickBot="1">
      <c r="A18" s="98">
        <v>6</v>
      </c>
      <c r="B18" s="213">
        <f>ЖН!B21</f>
        <v>0</v>
      </c>
      <c r="C18" s="213"/>
      <c r="D18" s="99">
        <f>ЖН!C21</f>
        <v>0</v>
      </c>
      <c r="E18" s="98">
        <f>ЖН!X21+ЖН!Y21</f>
        <v>0</v>
      </c>
      <c r="F18" s="98">
        <f>ЖН!Z21+ЖН!AA21</f>
        <v>0</v>
      </c>
      <c r="G18" s="98">
        <f>ЖН!X21+ЖН!Y21+ЖН!Z21+ЖН!AA21</f>
        <v>0</v>
      </c>
      <c r="H18" s="98" t="e">
        <f>ОН!#REF!+ОН!#REF!</f>
        <v>#REF!</v>
      </c>
      <c r="I18" s="98" t="e">
        <f>ОН!#REF!+ОН!#REF!</f>
        <v>#REF!</v>
      </c>
      <c r="J18" s="98" t="e">
        <f>ОН!#REF!+ОН!#REF!+ОН!#REF!+ОН!#REF!</f>
        <v>#REF!</v>
      </c>
      <c r="K18" s="98" t="e">
        <f t="shared" si="1"/>
        <v>#REF!</v>
      </c>
      <c r="L18" s="101" t="e">
        <f t="shared" si="0"/>
        <v>#REF!</v>
      </c>
      <c r="M18" s="101" t="e">
        <f t="shared" si="2"/>
        <v>#REF!</v>
      </c>
      <c r="N18" s="101" t="e">
        <f t="shared" si="3"/>
        <v>#REF!</v>
      </c>
      <c r="O18" s="101"/>
    </row>
    <row r="19" spans="1:15" s="6" customFormat="1" ht="27.75" customHeight="1" thickBot="1">
      <c r="A19" s="98">
        <v>7</v>
      </c>
      <c r="B19" s="213" t="e">
        <f>ЖН!#REF!</f>
        <v>#REF!</v>
      </c>
      <c r="C19" s="213"/>
      <c r="D19" s="99" t="e">
        <f>ЖН!#REF!</f>
        <v>#REF!</v>
      </c>
      <c r="E19" s="98" t="e">
        <f>ЖН!#REF!+ЖН!#REF!</f>
        <v>#REF!</v>
      </c>
      <c r="F19" s="98" t="e">
        <f>ЖН!#REF!+ЖН!#REF!</f>
        <v>#REF!</v>
      </c>
      <c r="G19" s="98" t="e">
        <f>ЖН!#REF!+ЖН!#REF!+ЖН!#REF!+ЖН!#REF!</f>
        <v>#REF!</v>
      </c>
      <c r="H19" s="98" t="e">
        <f>ОН!#REF!+ОН!#REF!</f>
        <v>#REF!</v>
      </c>
      <c r="I19" s="98" t="e">
        <f>ОН!#REF!+ОН!#REF!</f>
        <v>#REF!</v>
      </c>
      <c r="J19" s="98" t="e">
        <f>ОН!#REF!+ОН!#REF!+ОН!#REF!+ОН!#REF!</f>
        <v>#REF!</v>
      </c>
      <c r="K19" s="98" t="e">
        <f t="shared" si="1"/>
        <v>#REF!</v>
      </c>
      <c r="L19" s="101" t="e">
        <f t="shared" si="0"/>
        <v>#REF!</v>
      </c>
      <c r="M19" s="101" t="e">
        <f t="shared" si="2"/>
        <v>#REF!</v>
      </c>
      <c r="N19" s="101" t="e">
        <f t="shared" si="3"/>
        <v>#REF!</v>
      </c>
      <c r="O19" s="101"/>
    </row>
    <row r="20" spans="1:15" s="6" customFormat="1" ht="27.75" customHeight="1" thickBot="1">
      <c r="A20" s="98">
        <v>8</v>
      </c>
      <c r="B20" s="213" t="e">
        <f>ЖН!#REF!</f>
        <v>#REF!</v>
      </c>
      <c r="C20" s="213"/>
      <c r="D20" s="99" t="e">
        <f>ЖН!#REF!</f>
        <v>#REF!</v>
      </c>
      <c r="E20" s="98" t="e">
        <f>ЖН!#REF!+ЖН!#REF!</f>
        <v>#REF!</v>
      </c>
      <c r="F20" s="98" t="e">
        <f>ЖН!#REF!+ЖН!#REF!</f>
        <v>#REF!</v>
      </c>
      <c r="G20" s="98" t="e">
        <f>ЖН!#REF!+ЖН!#REF!+ЖН!#REF!+ЖН!#REF!</f>
        <v>#REF!</v>
      </c>
      <c r="H20" s="98" t="e">
        <f>ОН!#REF!+ОН!#REF!</f>
        <v>#REF!</v>
      </c>
      <c r="I20" s="98" t="e">
        <f>ОН!#REF!+ОН!#REF!</f>
        <v>#REF!</v>
      </c>
      <c r="J20" s="98" t="e">
        <f>ОН!#REF!+ОН!#REF!+ОН!#REF!+ОН!#REF!</f>
        <v>#REF!</v>
      </c>
      <c r="K20" s="98" t="e">
        <f t="shared" si="1"/>
        <v>#REF!</v>
      </c>
      <c r="L20" s="101" t="e">
        <f t="shared" si="0"/>
        <v>#REF!</v>
      </c>
      <c r="M20" s="101" t="e">
        <f t="shared" si="2"/>
        <v>#REF!</v>
      </c>
      <c r="N20" s="101" t="e">
        <f t="shared" si="3"/>
        <v>#REF!</v>
      </c>
      <c r="O20" s="101"/>
    </row>
    <row r="21" spans="1:15" s="6" customFormat="1" ht="27.75" customHeight="1" thickBot="1">
      <c r="A21" s="98">
        <v>9</v>
      </c>
      <c r="B21" s="213" t="e">
        <f>ЖН!#REF!</f>
        <v>#REF!</v>
      </c>
      <c r="C21" s="213"/>
      <c r="D21" s="99" t="e">
        <f>ЖН!#REF!</f>
        <v>#REF!</v>
      </c>
      <c r="E21" s="98" t="e">
        <f>ЖН!#REF!+ЖН!#REF!</f>
        <v>#REF!</v>
      </c>
      <c r="F21" s="98" t="e">
        <f>ЖН!#REF!+ЖН!#REF!</f>
        <v>#REF!</v>
      </c>
      <c r="G21" s="98" t="e">
        <f>ЖН!#REF!+ЖН!#REF!+ЖН!#REF!+ЖН!#REF!</f>
        <v>#REF!</v>
      </c>
      <c r="H21" s="98" t="e">
        <f>ОН!#REF!+ОН!#REF!</f>
        <v>#REF!</v>
      </c>
      <c r="I21" s="98" t="e">
        <f>ОН!#REF!+ОН!#REF!</f>
        <v>#REF!</v>
      </c>
      <c r="J21" s="98" t="e">
        <f>ОН!#REF!+ОН!#REF!+ОН!#REF!+ОН!#REF!</f>
        <v>#REF!</v>
      </c>
      <c r="K21" s="98" t="e">
        <f t="shared" si="1"/>
        <v>#REF!</v>
      </c>
      <c r="L21" s="101" t="e">
        <f t="shared" si="0"/>
        <v>#REF!</v>
      </c>
      <c r="M21" s="101" t="e">
        <f t="shared" si="2"/>
        <v>#REF!</v>
      </c>
      <c r="N21" s="101" t="e">
        <f t="shared" si="3"/>
        <v>#REF!</v>
      </c>
      <c r="O21" s="101"/>
    </row>
    <row r="22" spans="1:15" s="6" customFormat="1" ht="27.75" customHeight="1" thickBot="1">
      <c r="A22" s="98">
        <v>10</v>
      </c>
      <c r="B22" s="213" t="e">
        <f>ЖН!#REF!</f>
        <v>#REF!</v>
      </c>
      <c r="C22" s="213"/>
      <c r="D22" s="99" t="e">
        <f>ЖН!#REF!</f>
        <v>#REF!</v>
      </c>
      <c r="E22" s="98" t="e">
        <f>ЖН!#REF!+ЖН!#REF!</f>
        <v>#REF!</v>
      </c>
      <c r="F22" s="98" t="e">
        <f>ЖН!#REF!+ЖН!#REF!</f>
        <v>#REF!</v>
      </c>
      <c r="G22" s="98" t="e">
        <f>ЖН!#REF!+ЖН!#REF!+ЖН!#REF!+ЖН!#REF!</f>
        <v>#REF!</v>
      </c>
      <c r="H22" s="98" t="e">
        <f>ОН!#REF!+ОН!#REF!</f>
        <v>#REF!</v>
      </c>
      <c r="I22" s="98" t="e">
        <f>ОН!#REF!+ОН!#REF!</f>
        <v>#REF!</v>
      </c>
      <c r="J22" s="98" t="e">
        <f>ОН!#REF!+ОН!#REF!+ОН!#REF!+ОН!#REF!</f>
        <v>#REF!</v>
      </c>
      <c r="K22" s="98" t="e">
        <f t="shared" si="1"/>
        <v>#REF!</v>
      </c>
      <c r="L22" s="101" t="e">
        <f t="shared" si="0"/>
        <v>#REF!</v>
      </c>
      <c r="M22" s="101" t="e">
        <f t="shared" si="2"/>
        <v>#REF!</v>
      </c>
      <c r="N22" s="101" t="e">
        <f t="shared" si="3"/>
        <v>#REF!</v>
      </c>
      <c r="O22" s="101"/>
    </row>
    <row r="23" spans="1:15" s="6" customFormat="1" ht="27.75" customHeight="1" thickBot="1">
      <c r="A23" s="98">
        <v>11</v>
      </c>
      <c r="B23" s="213" t="e">
        <f>ЖН!#REF!</f>
        <v>#REF!</v>
      </c>
      <c r="C23" s="213"/>
      <c r="D23" s="99" t="e">
        <f>ЖН!#REF!</f>
        <v>#REF!</v>
      </c>
      <c r="E23" s="98" t="e">
        <f>ЖН!#REF!+ЖН!#REF!</f>
        <v>#REF!</v>
      </c>
      <c r="F23" s="98" t="e">
        <f>ЖН!#REF!+ЖН!#REF!</f>
        <v>#REF!</v>
      </c>
      <c r="G23" s="98" t="e">
        <f>ЖН!#REF!+ЖН!#REF!+ЖН!#REF!+ЖН!#REF!</f>
        <v>#REF!</v>
      </c>
      <c r="H23" s="98" t="e">
        <f>ОН!#REF!+ОН!#REF!</f>
        <v>#REF!</v>
      </c>
      <c r="I23" s="98" t="e">
        <f>ОН!#REF!+ОН!#REF!</f>
        <v>#REF!</v>
      </c>
      <c r="J23" s="98" t="e">
        <f>ОН!#REF!+ОН!#REF!+ОН!#REF!+ОН!#REF!</f>
        <v>#REF!</v>
      </c>
      <c r="K23" s="98" t="e">
        <f t="shared" si="1"/>
        <v>#REF!</v>
      </c>
      <c r="L23" s="101" t="e">
        <f t="shared" si="0"/>
        <v>#REF!</v>
      </c>
      <c r="M23" s="101" t="e">
        <f t="shared" si="2"/>
        <v>#REF!</v>
      </c>
      <c r="N23" s="101" t="e">
        <f t="shared" si="3"/>
        <v>#REF!</v>
      </c>
      <c r="O23" s="101"/>
    </row>
    <row r="24" spans="1:15" s="6" customFormat="1" ht="27.75" customHeight="1" thickBot="1">
      <c r="A24" s="98">
        <v>12</v>
      </c>
      <c r="B24" s="213" t="e">
        <f>ЖН!#REF!</f>
        <v>#REF!</v>
      </c>
      <c r="C24" s="213"/>
      <c r="D24" s="99" t="e">
        <f>ЖН!#REF!</f>
        <v>#REF!</v>
      </c>
      <c r="E24" s="98" t="e">
        <f>ЖН!#REF!+ЖН!#REF!</f>
        <v>#REF!</v>
      </c>
      <c r="F24" s="98" t="e">
        <f>ЖН!#REF!+ЖН!#REF!</f>
        <v>#REF!</v>
      </c>
      <c r="G24" s="98" t="e">
        <f>ЖН!#REF!+ЖН!#REF!+ЖН!#REF!+ЖН!#REF!</f>
        <v>#REF!</v>
      </c>
      <c r="H24" s="98" t="e">
        <f>ОН!#REF!+ОН!#REF!</f>
        <v>#REF!</v>
      </c>
      <c r="I24" s="98" t="e">
        <f>ОН!#REF!+ОН!#REF!</f>
        <v>#REF!</v>
      </c>
      <c r="J24" s="98" t="e">
        <f>ОН!#REF!+ОН!#REF!+ОН!#REF!+ОН!#REF!</f>
        <v>#REF!</v>
      </c>
      <c r="K24" s="98" t="e">
        <f t="shared" si="1"/>
        <v>#REF!</v>
      </c>
      <c r="L24" s="101" t="e">
        <f t="shared" si="0"/>
        <v>#REF!</v>
      </c>
      <c r="M24" s="101" t="e">
        <f t="shared" si="2"/>
        <v>#REF!</v>
      </c>
      <c r="N24" s="101" t="e">
        <f t="shared" si="3"/>
        <v>#REF!</v>
      </c>
      <c r="O24" s="101"/>
    </row>
    <row r="25" spans="1:15" s="6" customFormat="1" ht="27.75" customHeight="1" thickBot="1">
      <c r="A25" s="98">
        <v>13</v>
      </c>
      <c r="B25" s="213" t="e">
        <f>ЖН!#REF!</f>
        <v>#REF!</v>
      </c>
      <c r="C25" s="213"/>
      <c r="D25" s="99" t="e">
        <f>ЖН!#REF!</f>
        <v>#REF!</v>
      </c>
      <c r="E25" s="98" t="e">
        <f>ЖН!#REF!+ЖН!#REF!</f>
        <v>#REF!</v>
      </c>
      <c r="F25" s="98" t="e">
        <f>ЖН!#REF!+ЖН!#REF!</f>
        <v>#REF!</v>
      </c>
      <c r="G25" s="98" t="e">
        <f>ЖН!#REF!+ЖН!#REF!+ЖН!#REF!+ЖН!#REF!</f>
        <v>#REF!</v>
      </c>
      <c r="H25" s="98" t="e">
        <f>ОН!#REF!+ОН!#REF!</f>
        <v>#REF!</v>
      </c>
      <c r="I25" s="98" t="e">
        <f>ОН!#REF!+ОН!#REF!</f>
        <v>#REF!</v>
      </c>
      <c r="J25" s="98" t="e">
        <f>ОН!#REF!+ОН!#REF!+ОН!#REF!+ОН!#REF!</f>
        <v>#REF!</v>
      </c>
      <c r="K25" s="98" t="e">
        <f t="shared" si="1"/>
        <v>#REF!</v>
      </c>
      <c r="L25" s="101" t="e">
        <f t="shared" si="0"/>
        <v>#REF!</v>
      </c>
      <c r="M25" s="101" t="e">
        <f t="shared" si="2"/>
        <v>#REF!</v>
      </c>
      <c r="N25" s="101" t="e">
        <f t="shared" si="3"/>
        <v>#REF!</v>
      </c>
      <c r="O25" s="101"/>
    </row>
    <row r="26" spans="1:15" s="6" customFormat="1" ht="27.75" customHeight="1" thickBot="1">
      <c r="A26" s="98">
        <v>14</v>
      </c>
      <c r="B26" s="213" t="e">
        <f>ЖН!#REF!</f>
        <v>#REF!</v>
      </c>
      <c r="C26" s="213"/>
      <c r="D26" s="99" t="e">
        <f>ЖН!#REF!</f>
        <v>#REF!</v>
      </c>
      <c r="E26" s="98" t="e">
        <f>ЖН!#REF!+ЖН!#REF!</f>
        <v>#REF!</v>
      </c>
      <c r="F26" s="98" t="e">
        <f>ЖН!#REF!+ЖН!#REF!</f>
        <v>#REF!</v>
      </c>
      <c r="G26" s="98" t="e">
        <f>ЖН!#REF!+ЖН!#REF!+ЖН!#REF!+ЖН!#REF!</f>
        <v>#REF!</v>
      </c>
      <c r="H26" s="98" t="e">
        <f>ОН!#REF!+ОН!#REF!</f>
        <v>#REF!</v>
      </c>
      <c r="I26" s="98" t="e">
        <f>ОН!#REF!+ОН!#REF!</f>
        <v>#REF!</v>
      </c>
      <c r="J26" s="98" t="e">
        <f>ОН!#REF!+ОН!#REF!+ОН!#REF!+ОН!#REF!</f>
        <v>#REF!</v>
      </c>
      <c r="K26" s="98" t="e">
        <f t="shared" si="1"/>
        <v>#REF!</v>
      </c>
      <c r="L26" s="101" t="e">
        <f t="shared" si="0"/>
        <v>#REF!</v>
      </c>
      <c r="M26" s="101" t="e">
        <f t="shared" si="2"/>
        <v>#REF!</v>
      </c>
      <c r="N26" s="101" t="e">
        <f t="shared" si="3"/>
        <v>#REF!</v>
      </c>
      <c r="O26" s="101"/>
    </row>
    <row r="27" spans="1:15" s="6" customFormat="1" ht="27.75" customHeight="1" thickBot="1">
      <c r="A27" s="98">
        <v>15</v>
      </c>
      <c r="B27" s="213" t="e">
        <f>ЖН!#REF!</f>
        <v>#REF!</v>
      </c>
      <c r="C27" s="213"/>
      <c r="D27" s="99" t="e">
        <f>ЖН!#REF!</f>
        <v>#REF!</v>
      </c>
      <c r="E27" s="98" t="e">
        <f>ЖН!#REF!+ЖН!#REF!</f>
        <v>#REF!</v>
      </c>
      <c r="F27" s="98" t="e">
        <f>ЖН!#REF!+ЖН!#REF!</f>
        <v>#REF!</v>
      </c>
      <c r="G27" s="98" t="e">
        <f>ЖН!#REF!+ЖН!#REF!+ЖН!#REF!+ЖН!#REF!</f>
        <v>#REF!</v>
      </c>
      <c r="H27" s="98">
        <f>ОН!X21+ОН!Y21</f>
        <v>0</v>
      </c>
      <c r="I27" s="98">
        <f>ОН!Z21+ОН!AA21</f>
        <v>0</v>
      </c>
      <c r="J27" s="98" t="e">
        <f>ОН!#REF!+ОН!#REF!+ОН!#REF!+ОН!#REF!</f>
        <v>#REF!</v>
      </c>
      <c r="K27" s="98" t="e">
        <f t="shared" si="1"/>
        <v>#REF!</v>
      </c>
      <c r="L27" s="101" t="e">
        <f t="shared" si="0"/>
        <v>#REF!</v>
      </c>
      <c r="M27" s="101" t="e">
        <f t="shared" si="2"/>
        <v>#REF!</v>
      </c>
      <c r="N27" s="101" t="e">
        <f t="shared" si="3"/>
        <v>#REF!</v>
      </c>
      <c r="O27" s="101"/>
    </row>
    <row r="28" spans="1:15" ht="49.5" customHeight="1" thickBot="1">
      <c r="A28" s="232" t="s">
        <v>14</v>
      </c>
      <c r="B28" s="232"/>
      <c r="C28" s="232"/>
      <c r="D28" s="103"/>
      <c r="E28" s="104"/>
      <c r="F28" s="105"/>
      <c r="G28" s="105"/>
      <c r="H28" s="105"/>
      <c r="I28" s="104"/>
      <c r="J28" s="104"/>
      <c r="K28" s="106"/>
      <c r="L28" s="106"/>
      <c r="M28" s="104"/>
      <c r="N28" s="104"/>
      <c r="O28" s="112"/>
    </row>
    <row r="29" spans="1:3" ht="39.75" customHeight="1">
      <c r="A29" s="209"/>
      <c r="B29" s="209"/>
      <c r="C29" s="209"/>
    </row>
    <row r="30" spans="1:15" ht="18">
      <c r="A30" s="22"/>
      <c r="B30" s="22"/>
      <c r="C30" s="23" t="s">
        <v>15</v>
      </c>
      <c r="D30" s="55">
        <f>M!G21</f>
        <v>15</v>
      </c>
      <c r="E30" s="77"/>
      <c r="F30" s="77"/>
      <c r="G30" s="25" t="s">
        <v>85</v>
      </c>
      <c r="H30" s="25"/>
      <c r="I30" s="25"/>
      <c r="J30" s="25"/>
      <c r="K30" s="19"/>
      <c r="L30" s="19"/>
      <c r="M30" s="19"/>
      <c r="N30" s="26"/>
      <c r="O30" s="19"/>
    </row>
    <row r="31" spans="1:15" ht="18">
      <c r="A31" s="22"/>
      <c r="B31" s="22"/>
      <c r="C31" s="23"/>
      <c r="D31" s="78"/>
      <c r="E31" s="25"/>
      <c r="F31" s="25"/>
      <c r="G31" s="25"/>
      <c r="H31" s="25"/>
      <c r="I31" s="19"/>
      <c r="J31" s="19"/>
      <c r="K31" s="25"/>
      <c r="L31" s="25"/>
      <c r="M31" s="19"/>
      <c r="N31" s="26"/>
      <c r="O31" s="19"/>
    </row>
    <row r="32" spans="1:15" ht="28.5" customHeight="1">
      <c r="A32" s="19"/>
      <c r="B32" s="19"/>
      <c r="C32" s="26"/>
      <c r="D32" s="217" t="s">
        <v>16</v>
      </c>
      <c r="E32" s="217"/>
      <c r="F32" s="217"/>
      <c r="G32" s="217"/>
      <c r="H32" s="25"/>
      <c r="I32" s="24"/>
      <c r="J32" s="24"/>
      <c r="K32" s="218" t="s">
        <v>17</v>
      </c>
      <c r="L32" s="218"/>
      <c r="M32" s="24"/>
      <c r="N32" s="24"/>
      <c r="O32" s="19"/>
    </row>
    <row r="33" spans="1:15" ht="18">
      <c r="A33" s="205"/>
      <c r="B33" s="205"/>
      <c r="C33" s="20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8">
      <c r="A34" s="82" t="s">
        <v>78</v>
      </c>
      <c r="B34" s="26"/>
      <c r="C34" s="63"/>
      <c r="D34" s="215" t="str">
        <f>M!F21</f>
        <v>А.Ибрагимов</v>
      </c>
      <c r="E34" s="215"/>
      <c r="F34" s="215"/>
      <c r="G34" s="215"/>
      <c r="H34" s="77"/>
      <c r="I34" s="77"/>
      <c r="J34" s="77"/>
      <c r="K34" s="25" t="s">
        <v>18</v>
      </c>
      <c r="L34" s="25"/>
      <c r="M34" s="216"/>
      <c r="N34" s="216"/>
      <c r="O34" s="107" t="str">
        <f>M!G13</f>
        <v>М.Норқобилов</v>
      </c>
    </row>
    <row r="35" spans="1:15" ht="18">
      <c r="A35" s="210" t="s">
        <v>19</v>
      </c>
      <c r="B35" s="210"/>
      <c r="C35" s="28" t="s">
        <v>1</v>
      </c>
      <c r="D35" s="211" t="s">
        <v>20</v>
      </c>
      <c r="E35" s="211"/>
      <c r="F35" s="211"/>
      <c r="G35" s="211"/>
      <c r="H35" s="77"/>
      <c r="I35" s="29"/>
      <c r="J35" s="29"/>
      <c r="K35" s="19"/>
      <c r="L35" s="19"/>
      <c r="M35" s="211" t="s">
        <v>21</v>
      </c>
      <c r="N35" s="211"/>
      <c r="O35" s="29" t="s">
        <v>20</v>
      </c>
    </row>
  </sheetData>
  <sheetProtection/>
  <mergeCells count="48">
    <mergeCell ref="A33:C33"/>
    <mergeCell ref="D34:G34"/>
    <mergeCell ref="M34:N34"/>
    <mergeCell ref="A35:B35"/>
    <mergeCell ref="D35:G35"/>
    <mergeCell ref="M35:N35"/>
    <mergeCell ref="A6:O6"/>
    <mergeCell ref="A2:O2"/>
    <mergeCell ref="A3:O3"/>
    <mergeCell ref="A4:I4"/>
    <mergeCell ref="A5:H5"/>
    <mergeCell ref="E7:F7"/>
    <mergeCell ref="H7:I7"/>
    <mergeCell ref="A8:B8"/>
    <mergeCell ref="C8:E8"/>
    <mergeCell ref="F8:H8"/>
    <mergeCell ref="I8:K8"/>
    <mergeCell ref="L8:N8"/>
    <mergeCell ref="A11:A12"/>
    <mergeCell ref="B11:C12"/>
    <mergeCell ref="D11:D12"/>
    <mergeCell ref="E11:K11"/>
    <mergeCell ref="L11:L12"/>
    <mergeCell ref="M11:M12"/>
    <mergeCell ref="B13:C13"/>
    <mergeCell ref="B14:C14"/>
    <mergeCell ref="N11:N12"/>
    <mergeCell ref="O11:O12"/>
    <mergeCell ref="H9:K9"/>
    <mergeCell ref="C9:F9"/>
    <mergeCell ref="M9:N9"/>
    <mergeCell ref="B17:C17"/>
    <mergeCell ref="B18:C18"/>
    <mergeCell ref="B15:C15"/>
    <mergeCell ref="B16:C16"/>
    <mergeCell ref="B21:C21"/>
    <mergeCell ref="B22:C22"/>
    <mergeCell ref="B19:C19"/>
    <mergeCell ref="B20:C20"/>
    <mergeCell ref="B26:C26"/>
    <mergeCell ref="B23:C23"/>
    <mergeCell ref="B24:C24"/>
    <mergeCell ref="D32:G32"/>
    <mergeCell ref="K32:L32"/>
    <mergeCell ref="A28:C28"/>
    <mergeCell ref="A29:C29"/>
    <mergeCell ref="B27:C27"/>
    <mergeCell ref="B25:C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TOG'O</cp:lastModifiedBy>
  <cp:lastPrinted>2018-12-13T08:24:36Z</cp:lastPrinted>
  <dcterms:created xsi:type="dcterms:W3CDTF">2008-01-09T21:36:33Z</dcterms:created>
  <dcterms:modified xsi:type="dcterms:W3CDTF">2018-12-18T08:05:18Z</dcterms:modified>
  <cp:category/>
  <cp:version/>
  <cp:contentType/>
  <cp:contentStatus/>
</cp:coreProperties>
</file>