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525" windowHeight="9930" tabRatio="592" activeTab="0"/>
  </bookViews>
  <sheets>
    <sheet name="ЖН" sheetId="1" r:id="rId1"/>
    <sheet name="ОН" sheetId="2" r:id="rId2"/>
    <sheet name="M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1" sheetId="13" r:id="rId13"/>
    <sheet name="К" sheetId="14" r:id="rId14"/>
    <sheet name="Лист1" sheetId="15" r:id="rId15"/>
  </sheets>
  <definedNames>
    <definedName name="Z_C23F2FB4_653F_4A83_B645_DE45FE9B2DEF_.wvu.PrintArea" localSheetId="0" hidden="1">'ЖН'!$A$1:$BC$27</definedName>
    <definedName name="Z_C23F2FB4_653F_4A83_B645_DE45FE9B2DEF_.wvu.PrintArea" localSheetId="1" hidden="1">'ОН'!$A$1:$BK$25</definedName>
    <definedName name="_xlnm.Print_Area" localSheetId="4">'2'!$A$1:$Q$40</definedName>
    <definedName name="_xlnm.Print_Area" localSheetId="0">'ЖН'!$A$1:$BD$27</definedName>
    <definedName name="_xlnm.Print_Area" localSheetId="1">'ОН'!$A$1:$AY$30</definedName>
  </definedNames>
  <calcPr fullCalcOnLoad="1"/>
</workbook>
</file>

<file path=xl/sharedStrings.xml><?xml version="1.0" encoding="utf-8"?>
<sst xmlns="http://schemas.openxmlformats.org/spreadsheetml/2006/main" count="684" uniqueCount="135">
  <si>
    <t>№</t>
  </si>
  <si>
    <t xml:space="preserve">имзо </t>
  </si>
  <si>
    <t>ЖН-1</t>
  </si>
  <si>
    <t>ЖН-2</t>
  </si>
  <si>
    <t>кайта</t>
  </si>
  <si>
    <t>ЎЗБЕКИСТОН РЕСПУБЛИКАСИ ҚИШЛОҚ ВА СУВ ХЎЖАЛИГИ ВАЗИРЛИГИ</t>
  </si>
  <si>
    <t>курс</t>
  </si>
  <si>
    <t>семестр</t>
  </si>
  <si>
    <t>Рейтинг дафтарчасининг рақами</t>
  </si>
  <si>
    <t>Семестрда тўплаган баллари</t>
  </si>
  <si>
    <t>ЯН</t>
  </si>
  <si>
    <t>Ўзлаштириш кўрсаткичи</t>
  </si>
  <si>
    <t>Рейтинг бали</t>
  </si>
  <si>
    <t>ЯН ўтказувчи ўқитувчи имзоси</t>
  </si>
  <si>
    <t>Ўқитувчи имзоси</t>
  </si>
  <si>
    <t>Жами талабалар сони</t>
  </si>
  <si>
    <t>(54 ва ундан паст)</t>
  </si>
  <si>
    <t>"келмаган"</t>
  </si>
  <si>
    <t>Кафедра мудири</t>
  </si>
  <si>
    <t>М.У.</t>
  </si>
  <si>
    <t>Ф.И.Ш.</t>
  </si>
  <si>
    <t>имзо</t>
  </si>
  <si>
    <t xml:space="preserve"> № В-</t>
  </si>
  <si>
    <t>гурух</t>
  </si>
  <si>
    <t>давра учун</t>
  </si>
  <si>
    <t xml:space="preserve">   </t>
  </si>
  <si>
    <t>Семестрда фанга ажратилган умумий соатлар:</t>
  </si>
  <si>
    <t>Йил</t>
  </si>
  <si>
    <t>Давра</t>
  </si>
  <si>
    <t xml:space="preserve">курс </t>
  </si>
  <si>
    <t>Фан</t>
  </si>
  <si>
    <t>Ажратилган соат</t>
  </si>
  <si>
    <t>Қайд номери</t>
  </si>
  <si>
    <t>РД
номери</t>
  </si>
  <si>
    <t>ОН-1</t>
  </si>
  <si>
    <t>ОН-2</t>
  </si>
  <si>
    <t>Шакл тури</t>
  </si>
  <si>
    <r>
      <t>ТОШКЕНТ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ИРРИГАЦИЯ ВА МЕЛИОРАЦИЯ ИНСТИТУТИ</t>
    </r>
  </si>
  <si>
    <r>
      <t xml:space="preserve">РЕЙТИНГ ҚАЙДНОМАСИ  </t>
    </r>
    <r>
      <rPr>
        <b/>
        <u val="single"/>
        <sz val="14"/>
        <rFont val="Times New Roman"/>
        <family val="1"/>
      </rPr>
      <t xml:space="preserve">            </t>
    </r>
  </si>
  <si>
    <r>
      <t xml:space="preserve">Фан : </t>
    </r>
    <r>
      <rPr>
        <b/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</si>
  <si>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Талабанинг фамилияси,   
исми ва шарифи</t>
  </si>
  <si>
    <t>Талабанинг фамилияси, 
исми - шарифи</t>
  </si>
  <si>
    <t xml:space="preserve"> «____»</t>
  </si>
  <si>
    <t xml:space="preserve"> ЯН ўтказилган сана</t>
  </si>
  <si>
    <t>_________________</t>
  </si>
  <si>
    <t>Сана</t>
  </si>
  <si>
    <t>Ой</t>
  </si>
  <si>
    <t>Инглиз тили</t>
  </si>
  <si>
    <t>12-шакл</t>
  </si>
  <si>
    <t>Амалиёт ўқитувчиси:</t>
  </si>
  <si>
    <t xml:space="preserve"> Маърузачи:</t>
  </si>
  <si>
    <t>Факультет</t>
  </si>
  <si>
    <t>Ўқув йили</t>
  </si>
  <si>
    <t>Декан
Ф.И.Ш</t>
  </si>
  <si>
    <t xml:space="preserve">ЖН-1    </t>
  </si>
  <si>
    <t xml:space="preserve">ЖН-2             </t>
  </si>
  <si>
    <t xml:space="preserve">ОН-1              </t>
  </si>
  <si>
    <t>∑ОН-1,2</t>
  </si>
  <si>
    <t xml:space="preserve">ОН-2      </t>
  </si>
  <si>
    <t xml:space="preserve">∑ЖН-1,2       </t>
  </si>
  <si>
    <t>∑ЖН+∑ОН</t>
  </si>
  <si>
    <t>Рейтинг дафтарчасининг 
рақами</t>
  </si>
  <si>
    <t>Ўзлаштириш 
кўрсаткичи</t>
  </si>
  <si>
    <t xml:space="preserve">ЖН-1 </t>
  </si>
  <si>
    <t>∑ЖН-1,2</t>
  </si>
  <si>
    <t xml:space="preserve">ОН-2  </t>
  </si>
  <si>
    <t xml:space="preserve">∑ОН-1,2  </t>
  </si>
  <si>
    <t xml:space="preserve">∑ЖН+∑ОН </t>
  </si>
  <si>
    <t>Кафедра мудирлари</t>
  </si>
  <si>
    <t>У.Сангирова</t>
  </si>
  <si>
    <t>Талабалар сони</t>
  </si>
  <si>
    <t xml:space="preserve">ЖН-2 </t>
  </si>
  <si>
    <t xml:space="preserve">∑ЖН-1,2 </t>
  </si>
  <si>
    <t xml:space="preserve">ОН-1 </t>
  </si>
  <si>
    <t xml:space="preserve">ОН-2 </t>
  </si>
  <si>
    <t>Факультет декани_________________</t>
  </si>
  <si>
    <t xml:space="preserve">∑ОН-1,2 </t>
  </si>
  <si>
    <t>Жисмоний маданият ва спорт</t>
  </si>
  <si>
    <t>1- Семестрда тўплаган баллари</t>
  </si>
  <si>
    <t>Сув хўжалигида менежмент</t>
  </si>
  <si>
    <r>
      <t>шундан, (86-100)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(71-85)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(55-70)</t>
    </r>
    <r>
      <rPr>
        <b/>
        <sz val="14"/>
        <rFont val="Times Uzb Roman"/>
        <family val="1"/>
      </rPr>
      <t>______</t>
    </r>
  </si>
  <si>
    <t>ЯН 
ўтказувчи ўқитувчи имзоси</t>
  </si>
  <si>
    <t>ЯН
 ўтказувчи ўқитувчи имзоси</t>
  </si>
  <si>
    <t>Иқтисодиёт назарияси</t>
  </si>
  <si>
    <t>Иқтисодиёт назарияси (курс иши)</t>
  </si>
  <si>
    <t>Ўқув амалиёти</t>
  </si>
  <si>
    <t>Иқтисодчилар учун математика</t>
  </si>
  <si>
    <t>Феврал. 2017й.</t>
  </si>
  <si>
    <t>17-</t>
  </si>
  <si>
    <t>Кузги</t>
  </si>
  <si>
    <t xml:space="preserve">2016-2017 ўқув йили  </t>
  </si>
  <si>
    <t>А.Ибрагимов</t>
  </si>
  <si>
    <t>Ф.Эрназаров</t>
  </si>
  <si>
    <t>Ф.Қиличева</t>
  </si>
  <si>
    <t>Х.Махмудов</t>
  </si>
  <si>
    <t>М.Норқобилов</t>
  </si>
  <si>
    <t>М.Саидова</t>
  </si>
  <si>
    <t>Б.Худаяров</t>
  </si>
  <si>
    <t>Раҳмонов Маҳмуджон Зайниддин ўғли</t>
  </si>
  <si>
    <t>Раҳимова Ҳамида Феруз қизи</t>
  </si>
  <si>
    <t>Шарипов Сирожиддин Максудбекович</t>
  </si>
  <si>
    <t>Жамолова Гулҳаё Бобировна</t>
  </si>
  <si>
    <t>Санаева Дурдона Тулқин қизи</t>
  </si>
  <si>
    <t>Ҳамзалиев Элдор Шодиёр ўғли</t>
  </si>
  <si>
    <t>Анарбаев Шодиёр Мурат ўғли</t>
  </si>
  <si>
    <t>Сарсенов Нурболат Пердебаевич</t>
  </si>
  <si>
    <t>Якубов Дилшод Фарход ўғли</t>
  </si>
  <si>
    <t>Абдусаломов Фатҳулла Олим ўғли</t>
  </si>
  <si>
    <t>Махмудов Бекзод Улуғбек ўғли</t>
  </si>
  <si>
    <t>Бойқобилов Бекзод Бердиқобул ўғли</t>
  </si>
  <si>
    <t>Саидқулов Авазбек Ботирқул ўғли</t>
  </si>
  <si>
    <t>Мусаев Сидиқжон Саиджон ўғли</t>
  </si>
  <si>
    <t>Исроилов Мансур Ёқубжон ўғли</t>
  </si>
  <si>
    <t>Абдуғаффоров Азизжон Фурқат ўғли</t>
  </si>
  <si>
    <t>СХТЭ ва Б  факултети декани                                                                                     О.Кучаров</t>
  </si>
  <si>
    <r>
      <t>СХТЭ ва Б  факультети Сув хўжалигида Бухгалтерия хисоби ва аудит таълим йуналиши</t>
    </r>
    <r>
      <rPr>
        <b/>
        <sz val="14"/>
        <color indexed="8"/>
        <rFont val="Times New Roman"/>
        <family val="1"/>
      </rPr>
      <t xml:space="preserve"> 1 курс 4 гурух </t>
    </r>
    <r>
      <rPr>
        <sz val="14"/>
        <color indexed="8"/>
        <rFont val="Times New Roman"/>
        <family val="1"/>
      </rPr>
      <t>талабаларининг кузги давраси буйича                                       
                      ТУПЛАГАН РЕЙТИНГ БАЛЛАРИ</t>
    </r>
  </si>
  <si>
    <r>
      <t>СХТЭ ва Б  факультети Сув хўжалигида Бухгалтерия хисоби ва аудит таълим йуналиши</t>
    </r>
    <r>
      <rPr>
        <b/>
        <sz val="14"/>
        <color indexed="8"/>
        <rFont val="Times New Roman"/>
        <family val="1"/>
      </rPr>
      <t xml:space="preserve"> 1 курс 4 гурух </t>
    </r>
    <r>
      <rPr>
        <sz val="14"/>
        <color indexed="8"/>
        <rFont val="Times New Roman"/>
        <family val="1"/>
      </rPr>
      <t>талабаларининг бахорги давраси буйича                                       
                      ТУПЛАГАН РЕЙТИНГ БАЛЛАРИ</t>
    </r>
  </si>
  <si>
    <t>Рус   тили</t>
  </si>
  <si>
    <t>Юсупов Э</t>
  </si>
  <si>
    <t xml:space="preserve">О. Кучаров </t>
  </si>
  <si>
    <t>Сафарбоева Н</t>
  </si>
  <si>
    <t>Мутахассислика кириш</t>
  </si>
  <si>
    <t>Дадарбоев М</t>
  </si>
  <si>
    <t>Рустамова Д</t>
  </si>
  <si>
    <t>Бегов Ф</t>
  </si>
  <si>
    <t>Табаев А</t>
  </si>
  <si>
    <t>Иқтисодий назария</t>
  </si>
  <si>
    <t>Диншунослик</t>
  </si>
  <si>
    <t>Норматов О</t>
  </si>
  <si>
    <t>Қандов Б</t>
  </si>
  <si>
    <t>Ўзбекистон тарихи</t>
  </si>
  <si>
    <t>Хамидов Х</t>
  </si>
  <si>
    <t>Махмудов В</t>
  </si>
  <si>
    <t xml:space="preserve">                                        СХТЭ ва Б  факултети декани                                                                                     О.Кучаров</t>
  </si>
  <si>
    <t>СХТЭ ва Б факультети декани                    О.Кучаров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</si>
</sst>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\ &quot;so'm&quot;;\-#,##0\ &quot;so'm&quot;"/>
    <numFmt numFmtId="173" formatCode="#,##0\ &quot;so'm&quot;;[Red]\-#,##0\ &quot;so'm&quot;"/>
    <numFmt numFmtId="174" formatCode="#,##0.00\ &quot;so'm&quot;;\-#,##0.00\ &quot;so'm&quot;"/>
    <numFmt numFmtId="175" formatCode="#,##0.00\ &quot;so'm&quot;;[Red]\-#,##0.00\ &quot;so'm&quot;"/>
    <numFmt numFmtId="176" formatCode="_-* #,##0\ &quot;so'm&quot;_-;\-* #,##0\ &quot;so'm&quot;_-;_-* &quot;-&quot;\ &quot;so'm&quot;_-;_-@_-"/>
    <numFmt numFmtId="177" formatCode="_-* #,##0\ _s_o_'_m_-;\-* #,##0\ _s_o_'_m_-;_-* &quot;-&quot;\ _s_o_'_m_-;_-@_-"/>
    <numFmt numFmtId="178" formatCode="_-* #,##0.00\ &quot;so'm&quot;_-;\-* #,##0.00\ &quot;so'm&quot;_-;_-* &quot;-&quot;??\ &quot;so'm&quot;_-;_-@_-"/>
    <numFmt numFmtId="179" formatCode="_-* #,##0.00\ _s_o_'_m_-;\-* #,##0.00\ _s_o_'_m_-;_-* &quot;-&quot;??\ _s_o_'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_(* #,##0.0_);_(* \(#,##0.0\);_(* &quot;-&quot;??_);_(@_)"/>
    <numFmt numFmtId="215" formatCode="_(* #,##0_);_(* \(#,##0\);_(* &quot;-&quot;??_);_(@_)"/>
    <numFmt numFmtId="216" formatCode="0.0%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[$-FC19]d\ mmmm\ yyyy\ \г\."/>
    <numFmt numFmtId="223" formatCode="_(* #.##0_);_(* \(#.##0\);_(* &quot;-&quot;??_);_(@_)"/>
    <numFmt numFmtId="224" formatCode="mmm/yyyy"/>
  </numFmts>
  <fonts count="7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Uzb Roman"/>
      <family val="1"/>
    </font>
    <font>
      <b/>
      <sz val="12"/>
      <name val="Times Uzb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14"/>
      <name val="Times Uzb Roman"/>
      <family val="1"/>
    </font>
    <font>
      <b/>
      <sz val="14"/>
      <name val="Times Uzb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Times Uzb Roman"/>
      <family val="1"/>
    </font>
    <font>
      <b/>
      <u val="single"/>
      <sz val="14"/>
      <name val="Times Uzb Roman"/>
      <family val="1"/>
    </font>
    <font>
      <sz val="8"/>
      <name val="Arial"/>
      <family val="2"/>
    </font>
    <font>
      <b/>
      <u val="single"/>
      <sz val="8"/>
      <name val="Times Uzb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imes New Roman"/>
      <family val="1"/>
    </font>
    <font>
      <b/>
      <sz val="12"/>
      <name val="BCI Times New Roman UZ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20"/>
      <name val="BCI Times New Roman UZ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vertical="top"/>
      <protection hidden="1"/>
    </xf>
    <xf numFmtId="0" fontId="12" fillId="0" borderId="10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 horizontal="center" vertical="center" textRotation="90" wrapText="1"/>
      <protection hidden="1"/>
    </xf>
    <xf numFmtId="0" fontId="12" fillId="0" borderId="10" xfId="0" applyFont="1" applyBorder="1" applyAlignment="1">
      <alignment horizontal="center" vertical="center"/>
    </xf>
    <xf numFmtId="0" fontId="0" fillId="33" borderId="0" xfId="0" applyFont="1" applyFill="1" applyAlignment="1" applyProtection="1">
      <alignment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18" fillId="0" borderId="0" xfId="0" applyFont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justify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6" fillId="0" borderId="11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15" fillId="0" borderId="10" xfId="0" applyFont="1" applyBorder="1" applyAlignment="1">
      <alignment horizontal="center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>
      <alignment horizontal="center" vertical="center"/>
    </xf>
    <xf numFmtId="0" fontId="4" fillId="34" borderId="0" xfId="0" applyFont="1" applyFill="1" applyAlignment="1" applyProtection="1">
      <alignment/>
      <protection hidden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>
      <alignment horizontal="left" vertical="center"/>
    </xf>
    <xf numFmtId="0" fontId="0" fillId="0" borderId="0" xfId="0" applyFont="1" applyFill="1" applyAlignment="1" applyProtection="1">
      <alignment/>
      <protection hidden="1"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right" vertical="center"/>
      <protection hidden="1"/>
    </xf>
    <xf numFmtId="0" fontId="17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/>
      <protection hidden="1"/>
    </xf>
    <xf numFmtId="0" fontId="25" fillId="0" borderId="11" xfId="0" applyFont="1" applyBorder="1" applyAlignment="1" applyProtection="1">
      <alignment vertical="center"/>
      <protection hidden="1"/>
    </xf>
    <xf numFmtId="0" fontId="25" fillId="0" borderId="11" xfId="0" applyFont="1" applyBorder="1" applyAlignment="1" applyProtection="1">
      <alignment vertical="center"/>
      <protection hidden="1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10" fillId="0" borderId="11" xfId="0" applyFont="1" applyBorder="1" applyAlignment="1" applyProtection="1">
      <alignment/>
      <protection hidden="1"/>
    </xf>
    <xf numFmtId="0" fontId="26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6" fillId="34" borderId="14" xfId="0" applyFont="1" applyFill="1" applyBorder="1" applyAlignment="1" applyProtection="1">
      <alignment horizontal="center"/>
      <protection hidden="1"/>
    </xf>
    <xf numFmtId="0" fontId="7" fillId="34" borderId="15" xfId="0" applyFont="1" applyFill="1" applyBorder="1" applyAlignment="1" applyProtection="1">
      <alignment horizontal="center"/>
      <protection hidden="1"/>
    </xf>
    <xf numFmtId="0" fontId="73" fillId="0" borderId="16" xfId="0" applyFont="1" applyBorder="1" applyAlignment="1">
      <alignment horizontal="center" vertical="center"/>
    </xf>
    <xf numFmtId="0" fontId="6" fillId="34" borderId="17" xfId="0" applyFont="1" applyFill="1" applyBorder="1" applyAlignment="1" applyProtection="1">
      <alignment horizontal="center"/>
      <protection hidden="1"/>
    </xf>
    <xf numFmtId="0" fontId="7" fillId="34" borderId="18" xfId="0" applyFon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3" fillId="0" borderId="19" xfId="0" applyFont="1" applyBorder="1" applyAlignment="1" applyProtection="1">
      <alignment horizontal="center" vertical="center" textRotation="90" wrapText="1"/>
      <protection hidden="1"/>
    </xf>
    <xf numFmtId="0" fontId="15" fillId="0" borderId="19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15" fillId="0" borderId="19" xfId="0" applyFont="1" applyBorder="1" applyAlignment="1">
      <alignment horizontal="center"/>
    </xf>
    <xf numFmtId="0" fontId="11" fillId="0" borderId="19" xfId="0" applyFont="1" applyBorder="1" applyAlignment="1" applyProtection="1">
      <alignment/>
      <protection hidden="1"/>
    </xf>
    <xf numFmtId="0" fontId="6" fillId="0" borderId="19" xfId="0" applyFont="1" applyBorder="1" applyAlignment="1" applyProtection="1">
      <alignment horizontal="center" vertical="top"/>
      <protection hidden="1"/>
    </xf>
    <xf numFmtId="0" fontId="6" fillId="0" borderId="19" xfId="0" applyFont="1" applyBorder="1" applyAlignment="1" applyProtection="1">
      <alignment vertical="top"/>
      <protection hidden="1"/>
    </xf>
    <xf numFmtId="0" fontId="12" fillId="0" borderId="19" xfId="0" applyFont="1" applyBorder="1" applyAlignment="1" applyProtection="1">
      <alignment/>
      <protection hidden="1"/>
    </xf>
    <xf numFmtId="0" fontId="12" fillId="0" borderId="19" xfId="0" applyFont="1" applyBorder="1" applyAlignment="1" applyProtection="1">
      <alignment horizontal="center" vertical="top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12" fillId="0" borderId="19" xfId="0" applyFont="1" applyBorder="1" applyAlignment="1">
      <alignment horizontal="center"/>
    </xf>
    <xf numFmtId="0" fontId="15" fillId="0" borderId="19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15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0" fillId="35" borderId="0" xfId="0" applyFont="1" applyFill="1" applyAlignment="1" applyProtection="1">
      <alignment/>
      <protection hidden="1"/>
    </xf>
    <xf numFmtId="0" fontId="12" fillId="34" borderId="20" xfId="0" applyFont="1" applyFill="1" applyBorder="1" applyAlignment="1" applyProtection="1">
      <alignment horizontal="center"/>
      <protection hidden="1"/>
    </xf>
    <xf numFmtId="0" fontId="11" fillId="34" borderId="17" xfId="0" applyFont="1" applyFill="1" applyBorder="1" applyAlignment="1" applyProtection="1">
      <alignment horizontal="center"/>
      <protection hidden="1"/>
    </xf>
    <xf numFmtId="0" fontId="12" fillId="34" borderId="17" xfId="0" applyFont="1" applyFill="1" applyBorder="1" applyAlignment="1" applyProtection="1">
      <alignment horizontal="center"/>
      <protection hidden="1"/>
    </xf>
    <xf numFmtId="0" fontId="11" fillId="34" borderId="18" xfId="0" applyFont="1" applyFill="1" applyBorder="1" applyAlignment="1" applyProtection="1">
      <alignment horizontal="center"/>
      <protection hidden="1"/>
    </xf>
    <xf numFmtId="0" fontId="12" fillId="34" borderId="21" xfId="0" applyFont="1" applyFill="1" applyBorder="1" applyAlignment="1" applyProtection="1">
      <alignment horizontal="center"/>
      <protection hidden="1"/>
    </xf>
    <xf numFmtId="0" fontId="11" fillId="34" borderId="22" xfId="0" applyFont="1" applyFill="1" applyBorder="1" applyAlignment="1" applyProtection="1">
      <alignment horizontal="center"/>
      <protection hidden="1"/>
    </xf>
    <xf numFmtId="0" fontId="11" fillId="34" borderId="21" xfId="0" applyFont="1" applyFill="1" applyBorder="1" applyAlignment="1" applyProtection="1">
      <alignment horizontal="center"/>
      <protection hidden="1"/>
    </xf>
    <xf numFmtId="0" fontId="12" fillId="34" borderId="23" xfId="0" applyFont="1" applyFill="1" applyBorder="1" applyAlignment="1" applyProtection="1">
      <alignment horizontal="center"/>
      <protection hidden="1"/>
    </xf>
    <xf numFmtId="0" fontId="11" fillId="34" borderId="10" xfId="0" applyFont="1" applyFill="1" applyBorder="1" applyAlignment="1" applyProtection="1">
      <alignment horizontal="center"/>
      <protection hidden="1"/>
    </xf>
    <xf numFmtId="0" fontId="12" fillId="34" borderId="10" xfId="0" applyFont="1" applyFill="1" applyBorder="1" applyAlignment="1" applyProtection="1">
      <alignment horizontal="center"/>
      <protection hidden="1"/>
    </xf>
    <xf numFmtId="0" fontId="11" fillId="34" borderId="15" xfId="0" applyFont="1" applyFill="1" applyBorder="1" applyAlignment="1" applyProtection="1">
      <alignment horizontal="center"/>
      <protection hidden="1"/>
    </xf>
    <xf numFmtId="0" fontId="12" fillId="34" borderId="24" xfId="0" applyFont="1" applyFill="1" applyBorder="1" applyAlignment="1" applyProtection="1">
      <alignment horizontal="center"/>
      <protection hidden="1"/>
    </xf>
    <xf numFmtId="0" fontId="11" fillId="34" borderId="25" xfId="0" applyFont="1" applyFill="1" applyBorder="1" applyAlignment="1" applyProtection="1">
      <alignment horizontal="center"/>
      <protection hidden="1"/>
    </xf>
    <xf numFmtId="0" fontId="11" fillId="34" borderId="24" xfId="0" applyFont="1" applyFill="1" applyBorder="1" applyAlignment="1" applyProtection="1">
      <alignment horizontal="center"/>
      <protection hidden="1"/>
    </xf>
    <xf numFmtId="0" fontId="6" fillId="34" borderId="26" xfId="0" applyFont="1" applyFill="1" applyBorder="1" applyAlignment="1" applyProtection="1">
      <alignment horizontal="center"/>
      <protection hidden="1"/>
    </xf>
    <xf numFmtId="0" fontId="6" fillId="34" borderId="27" xfId="0" applyFont="1" applyFill="1" applyBorder="1" applyAlignment="1" applyProtection="1">
      <alignment horizontal="center"/>
      <protection hidden="1"/>
    </xf>
    <xf numFmtId="0" fontId="7" fillId="34" borderId="19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 applyProtection="1">
      <alignment horizontal="center" textRotation="90"/>
      <protection hidden="1"/>
    </xf>
    <xf numFmtId="0" fontId="12" fillId="34" borderId="19" xfId="0" applyFont="1" applyFill="1" applyBorder="1" applyAlignment="1" applyProtection="1">
      <alignment horizontal="center"/>
      <protection hidden="1"/>
    </xf>
    <xf numFmtId="0" fontId="6" fillId="34" borderId="19" xfId="0" applyFont="1" applyFill="1" applyBorder="1" applyAlignment="1" applyProtection="1">
      <alignment horizontal="center"/>
      <protection hidden="1"/>
    </xf>
    <xf numFmtId="0" fontId="32" fillId="34" borderId="28" xfId="0" applyFont="1" applyFill="1" applyBorder="1" applyAlignment="1" applyProtection="1">
      <alignment horizontal="center" vertical="center" wrapText="1"/>
      <protection hidden="1"/>
    </xf>
    <xf numFmtId="0" fontId="32" fillId="34" borderId="29" xfId="0" applyFont="1" applyFill="1" applyBorder="1" applyAlignment="1" applyProtection="1">
      <alignment horizontal="center" vertical="center"/>
      <protection hidden="1"/>
    </xf>
    <xf numFmtId="0" fontId="32" fillId="34" borderId="27" xfId="0" applyFont="1" applyFill="1" applyBorder="1" applyAlignment="1" applyProtection="1">
      <alignment horizontal="center" vertical="center"/>
      <protection hidden="1"/>
    </xf>
    <xf numFmtId="0" fontId="8" fillId="35" borderId="19" xfId="0" applyFont="1" applyFill="1" applyBorder="1" applyAlignment="1">
      <alignment vertical="center" wrapText="1"/>
    </xf>
    <xf numFmtId="0" fontId="8" fillId="35" borderId="30" xfId="0" applyFont="1" applyFill="1" applyBorder="1" applyAlignment="1">
      <alignment vertical="center" wrapText="1"/>
    </xf>
    <xf numFmtId="215" fontId="12" fillId="34" borderId="31" xfId="60" applyNumberFormat="1" applyFont="1" applyFill="1" applyBorder="1" applyAlignment="1" applyProtection="1">
      <alignment horizontal="center" vertical="center" textRotation="90" wrapText="1"/>
      <protection hidden="1"/>
    </xf>
    <xf numFmtId="215" fontId="12" fillId="34" borderId="32" xfId="60" applyNumberFormat="1" applyFont="1" applyFill="1" applyBorder="1" applyAlignment="1" applyProtection="1">
      <alignment horizontal="center" vertical="center" textRotation="90" wrapText="1"/>
      <protection hidden="1"/>
    </xf>
    <xf numFmtId="215" fontId="12" fillId="34" borderId="33" xfId="60" applyNumberFormat="1" applyFont="1" applyFill="1" applyBorder="1" applyAlignment="1" applyProtection="1">
      <alignment horizontal="center" vertical="center" textRotation="90" wrapText="1"/>
      <protection hidden="1"/>
    </xf>
    <xf numFmtId="0" fontId="31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/>
      <protection hidden="1"/>
    </xf>
    <xf numFmtId="0" fontId="6" fillId="34" borderId="34" xfId="0" applyFont="1" applyFill="1" applyBorder="1" applyAlignment="1" applyProtection="1">
      <alignment horizontal="center" vertical="center" wrapText="1"/>
      <protection hidden="1"/>
    </xf>
    <xf numFmtId="0" fontId="73" fillId="0" borderId="27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0" fontId="73" fillId="0" borderId="36" xfId="0" applyFont="1" applyBorder="1" applyAlignment="1">
      <alignment horizontal="center" vertical="center"/>
    </xf>
    <xf numFmtId="0" fontId="73" fillId="0" borderId="34" xfId="0" applyFont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 wrapText="1"/>
    </xf>
    <xf numFmtId="215" fontId="6" fillId="34" borderId="10" xfId="60" applyNumberFormat="1" applyFont="1" applyFill="1" applyBorder="1" applyAlignment="1" applyProtection="1">
      <alignment horizontal="center" vertical="center" textRotation="90" wrapText="1"/>
      <protection hidden="1"/>
    </xf>
    <xf numFmtId="0" fontId="6" fillId="34" borderId="10" xfId="0" applyFont="1" applyFill="1" applyBorder="1" applyAlignment="1" applyProtection="1">
      <alignment horizontal="center" textRotation="90"/>
      <protection hidden="1"/>
    </xf>
    <xf numFmtId="215" fontId="6" fillId="34" borderId="15" xfId="60" applyNumberFormat="1" applyFont="1" applyFill="1" applyBorder="1" applyAlignment="1" applyProtection="1">
      <alignment horizontal="center" vertical="center" textRotation="90" wrapText="1"/>
      <protection hidden="1"/>
    </xf>
    <xf numFmtId="0" fontId="6" fillId="34" borderId="38" xfId="0" applyFont="1" applyFill="1" applyBorder="1" applyAlignment="1" applyProtection="1">
      <alignment horizontal="center"/>
      <protection hidden="1"/>
    </xf>
    <xf numFmtId="0" fontId="6" fillId="34" borderId="31" xfId="0" applyFont="1" applyFill="1" applyBorder="1" applyAlignment="1" applyProtection="1">
      <alignment horizontal="center"/>
      <protection hidden="1"/>
    </xf>
    <xf numFmtId="0" fontId="6" fillId="34" borderId="15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/>
      <protection hidden="1"/>
    </xf>
    <xf numFmtId="0" fontId="0" fillId="0" borderId="40" xfId="0" applyFont="1" applyFill="1" applyBorder="1" applyAlignment="1" applyProtection="1">
      <alignment/>
      <protection hidden="1"/>
    </xf>
    <xf numFmtId="0" fontId="31" fillId="0" borderId="39" xfId="0" applyFont="1" applyBorder="1" applyAlignment="1" applyProtection="1">
      <alignment/>
      <protection hidden="1"/>
    </xf>
    <xf numFmtId="0" fontId="31" fillId="0" borderId="40" xfId="0" applyFont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0" fontId="34" fillId="33" borderId="0" xfId="0" applyFont="1" applyFill="1" applyBorder="1" applyAlignment="1" applyProtection="1">
      <alignment/>
      <protection hidden="1"/>
    </xf>
    <xf numFmtId="0" fontId="35" fillId="34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33" borderId="40" xfId="0" applyFont="1" applyFill="1" applyBorder="1" applyAlignment="1" applyProtection="1">
      <alignment/>
      <protection hidden="1"/>
    </xf>
    <xf numFmtId="0" fontId="0" fillId="0" borderId="37" xfId="0" applyFont="1" applyBorder="1" applyAlignment="1" applyProtection="1">
      <alignment/>
      <protection hidden="1"/>
    </xf>
    <xf numFmtId="0" fontId="0" fillId="0" borderId="41" xfId="0" applyFont="1" applyBorder="1" applyAlignment="1" applyProtection="1">
      <alignment/>
      <protection hidden="1"/>
    </xf>
    <xf numFmtId="0" fontId="0" fillId="33" borderId="41" xfId="0" applyFont="1" applyFill="1" applyBorder="1" applyAlignment="1" applyProtection="1">
      <alignment/>
      <protection hidden="1"/>
    </xf>
    <xf numFmtId="0" fontId="4" fillId="34" borderId="41" xfId="0" applyFont="1" applyFill="1" applyBorder="1" applyAlignment="1" applyProtection="1">
      <alignment/>
      <protection hidden="1"/>
    </xf>
    <xf numFmtId="0" fontId="0" fillId="33" borderId="42" xfId="0" applyFont="1" applyFill="1" applyBorder="1" applyAlignment="1" applyProtection="1">
      <alignment/>
      <protection hidden="1"/>
    </xf>
    <xf numFmtId="215" fontId="6" fillId="34" borderId="24" xfId="60" applyNumberFormat="1" applyFont="1" applyFill="1" applyBorder="1" applyAlignment="1" applyProtection="1">
      <alignment horizontal="center" vertical="center" textRotation="90" wrapText="1"/>
      <protection hidden="1"/>
    </xf>
    <xf numFmtId="0" fontId="6" fillId="34" borderId="24" xfId="0" applyFont="1" applyFill="1" applyBorder="1" applyAlignment="1" applyProtection="1">
      <alignment horizontal="center"/>
      <protection hidden="1"/>
    </xf>
    <xf numFmtId="0" fontId="6" fillId="34" borderId="24" xfId="0" applyFont="1" applyFill="1" applyBorder="1" applyAlignment="1" applyProtection="1">
      <alignment horizontal="center" textRotation="90"/>
      <protection hidden="1"/>
    </xf>
    <xf numFmtId="0" fontId="7" fillId="34" borderId="25" xfId="0" applyFont="1" applyFill="1" applyBorder="1" applyAlignment="1" applyProtection="1">
      <alignment horizontal="center"/>
      <protection hidden="1"/>
    </xf>
    <xf numFmtId="0" fontId="6" fillId="34" borderId="25" xfId="0" applyFont="1" applyFill="1" applyBorder="1" applyAlignment="1" applyProtection="1">
      <alignment horizontal="center"/>
      <protection hidden="1"/>
    </xf>
    <xf numFmtId="0" fontId="7" fillId="34" borderId="24" xfId="0" applyFont="1" applyFill="1" applyBorder="1" applyAlignment="1" applyProtection="1">
      <alignment horizontal="center"/>
      <protection hidden="1"/>
    </xf>
    <xf numFmtId="0" fontId="6" fillId="34" borderId="32" xfId="0" applyFont="1" applyFill="1" applyBorder="1" applyAlignment="1" applyProtection="1">
      <alignment horizontal="center" vertical="center"/>
      <protection hidden="1"/>
    </xf>
    <xf numFmtId="0" fontId="7" fillId="34" borderId="23" xfId="0" applyFont="1" applyFill="1" applyBorder="1" applyAlignment="1" applyProtection="1">
      <alignment horizontal="center"/>
      <protection hidden="1"/>
    </xf>
    <xf numFmtId="0" fontId="6" fillId="34" borderId="43" xfId="0" applyFont="1" applyFill="1" applyBorder="1" applyAlignment="1" applyProtection="1">
      <alignment horizontal="center"/>
      <protection hidden="1"/>
    </xf>
    <xf numFmtId="0" fontId="6" fillId="34" borderId="44" xfId="0" applyFont="1" applyFill="1" applyBorder="1" applyAlignment="1" applyProtection="1">
      <alignment horizontal="center"/>
      <protection hidden="1"/>
    </xf>
    <xf numFmtId="0" fontId="6" fillId="34" borderId="45" xfId="0" applyFont="1" applyFill="1" applyBorder="1" applyAlignment="1" applyProtection="1">
      <alignment horizontal="center"/>
      <protection hidden="1"/>
    </xf>
    <xf numFmtId="0" fontId="7" fillId="34" borderId="14" xfId="0" applyFont="1" applyFill="1" applyBorder="1" applyAlignment="1" applyProtection="1">
      <alignment horizontal="center"/>
      <protection hidden="1"/>
    </xf>
    <xf numFmtId="0" fontId="7" fillId="34" borderId="46" xfId="0" applyFont="1" applyFill="1" applyBorder="1" applyAlignment="1" applyProtection="1">
      <alignment horizontal="center"/>
      <protection hidden="1"/>
    </xf>
    <xf numFmtId="0" fontId="6" fillId="34" borderId="47" xfId="0" applyFont="1" applyFill="1" applyBorder="1" applyAlignment="1" applyProtection="1">
      <alignment horizontal="center"/>
      <protection hidden="1"/>
    </xf>
    <xf numFmtId="0" fontId="7" fillId="34" borderId="48" xfId="0" applyFont="1" applyFill="1" applyBorder="1" applyAlignment="1" applyProtection="1">
      <alignment horizontal="center"/>
      <protection hidden="1"/>
    </xf>
    <xf numFmtId="0" fontId="7" fillId="34" borderId="38" xfId="0" applyFont="1" applyFill="1" applyBorder="1" applyAlignment="1" applyProtection="1">
      <alignment horizontal="center"/>
      <protection hidden="1"/>
    </xf>
    <xf numFmtId="0" fontId="7" fillId="34" borderId="47" xfId="0" applyFont="1" applyFill="1" applyBorder="1" applyAlignment="1" applyProtection="1">
      <alignment horizontal="center"/>
      <protection hidden="1"/>
    </xf>
    <xf numFmtId="215" fontId="6" fillId="34" borderId="28" xfId="60" applyNumberFormat="1" applyFont="1" applyFill="1" applyBorder="1" applyAlignment="1" applyProtection="1">
      <alignment horizontal="center" vertical="center" textRotation="90" wrapText="1"/>
      <protection hidden="1"/>
    </xf>
    <xf numFmtId="215" fontId="6" fillId="34" borderId="49" xfId="60" applyNumberFormat="1" applyFont="1" applyFill="1" applyBorder="1" applyAlignment="1" applyProtection="1">
      <alignment horizontal="center" vertical="center" textRotation="90" wrapText="1"/>
      <protection hidden="1"/>
    </xf>
    <xf numFmtId="215" fontId="6" fillId="34" borderId="50" xfId="60" applyNumberFormat="1" applyFont="1" applyFill="1" applyBorder="1" applyAlignment="1" applyProtection="1">
      <alignment horizontal="center" vertical="center" textRotation="90" wrapText="1"/>
      <protection hidden="1"/>
    </xf>
    <xf numFmtId="215" fontId="6" fillId="34" borderId="51" xfId="60" applyNumberFormat="1" applyFont="1" applyFill="1" applyBorder="1" applyAlignment="1" applyProtection="1">
      <alignment horizontal="center" vertical="center" textRotation="90" wrapText="1"/>
      <protection hidden="1"/>
    </xf>
    <xf numFmtId="215" fontId="6" fillId="34" borderId="52" xfId="60" applyNumberFormat="1" applyFont="1" applyFill="1" applyBorder="1" applyAlignment="1" applyProtection="1">
      <alignment horizontal="center" vertical="center" textRotation="90" wrapText="1"/>
      <protection hidden="1"/>
    </xf>
    <xf numFmtId="215" fontId="6" fillId="34" borderId="28" xfId="60" applyNumberFormat="1" applyFont="1" applyFill="1" applyBorder="1" applyAlignment="1" applyProtection="1">
      <alignment vertical="center" textRotation="90" wrapText="1"/>
      <protection hidden="1"/>
    </xf>
    <xf numFmtId="215" fontId="6" fillId="34" borderId="49" xfId="60" applyNumberFormat="1" applyFont="1" applyFill="1" applyBorder="1" applyAlignment="1" applyProtection="1">
      <alignment vertical="center" textRotation="90" wrapText="1"/>
      <protection hidden="1"/>
    </xf>
    <xf numFmtId="215" fontId="6" fillId="34" borderId="50" xfId="60" applyNumberFormat="1" applyFont="1" applyFill="1" applyBorder="1" applyAlignment="1" applyProtection="1">
      <alignment vertical="center" textRotation="90" wrapText="1"/>
      <protection hidden="1"/>
    </xf>
    <xf numFmtId="0" fontId="6" fillId="34" borderId="17" xfId="0" applyFont="1" applyFill="1" applyBorder="1" applyAlignment="1" applyProtection="1">
      <alignment horizontal="center" vertical="center"/>
      <protection hidden="1"/>
    </xf>
    <xf numFmtId="0" fontId="6" fillId="34" borderId="18" xfId="0" applyFont="1" applyFill="1" applyBorder="1" applyAlignment="1" applyProtection="1">
      <alignment horizontal="center" vertical="center"/>
      <protection hidden="1"/>
    </xf>
    <xf numFmtId="215" fontId="12" fillId="35" borderId="53" xfId="60" applyNumberFormat="1" applyFont="1" applyFill="1" applyBorder="1" applyAlignment="1" applyProtection="1">
      <alignment horizontal="center" vertical="center" wrapText="1"/>
      <protection hidden="1"/>
    </xf>
    <xf numFmtId="215" fontId="12" fillId="35" borderId="54" xfId="60" applyNumberFormat="1" applyFont="1" applyFill="1" applyBorder="1" applyAlignment="1" applyProtection="1">
      <alignment horizontal="center" vertical="center" wrapText="1"/>
      <protection hidden="1"/>
    </xf>
    <xf numFmtId="215" fontId="12" fillId="35" borderId="55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10" xfId="60" applyNumberFormat="1" applyFont="1" applyFill="1" applyBorder="1" applyAlignment="1" applyProtection="1">
      <alignment horizontal="center" vertical="center" wrapText="1"/>
      <protection hidden="1"/>
    </xf>
    <xf numFmtId="0" fontId="6" fillId="34" borderId="32" xfId="0" applyFont="1" applyFill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 horizontal="center" vertical="center"/>
      <protection hidden="1"/>
    </xf>
    <xf numFmtId="0" fontId="6" fillId="34" borderId="15" xfId="0" applyFont="1" applyFill="1" applyBorder="1" applyAlignment="1" applyProtection="1">
      <alignment horizontal="center" vertical="center"/>
      <protection hidden="1"/>
    </xf>
    <xf numFmtId="0" fontId="6" fillId="34" borderId="16" xfId="0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 applyProtection="1">
      <alignment horizontal="center" vertical="center" wrapText="1"/>
      <protection hidden="1"/>
    </xf>
    <xf numFmtId="0" fontId="6" fillId="34" borderId="56" xfId="0" applyFont="1" applyFill="1" applyBorder="1" applyAlignment="1" applyProtection="1">
      <alignment horizontal="center" vertical="center" wrapText="1"/>
      <protection hidden="1"/>
    </xf>
    <xf numFmtId="215" fontId="6" fillId="35" borderId="15" xfId="60" applyNumberFormat="1" applyFont="1" applyFill="1" applyBorder="1" applyAlignment="1" applyProtection="1">
      <alignment horizontal="center" vertical="center" wrapText="1"/>
      <protection hidden="1"/>
    </xf>
    <xf numFmtId="215" fontId="74" fillId="34" borderId="51" xfId="60" applyNumberFormat="1" applyFont="1" applyFill="1" applyBorder="1" applyAlignment="1" applyProtection="1">
      <alignment horizontal="center" wrapText="1"/>
      <protection hidden="1"/>
    </xf>
    <xf numFmtId="215" fontId="74" fillId="34" borderId="49" xfId="60" applyNumberFormat="1" applyFont="1" applyFill="1" applyBorder="1" applyAlignment="1" applyProtection="1">
      <alignment horizontal="center" wrapText="1"/>
      <protection hidden="1"/>
    </xf>
    <xf numFmtId="215" fontId="74" fillId="34" borderId="52" xfId="60" applyNumberFormat="1" applyFont="1" applyFill="1" applyBorder="1" applyAlignment="1" applyProtection="1">
      <alignment horizontal="center" wrapText="1"/>
      <protection hidden="1"/>
    </xf>
    <xf numFmtId="215" fontId="12" fillId="35" borderId="57" xfId="60" applyNumberFormat="1" applyFont="1" applyFill="1" applyBorder="1" applyAlignment="1" applyProtection="1">
      <alignment horizontal="center" vertical="center" wrapText="1"/>
      <protection hidden="1"/>
    </xf>
    <xf numFmtId="215" fontId="12" fillId="35" borderId="58" xfId="60" applyNumberFormat="1" applyFont="1" applyFill="1" applyBorder="1" applyAlignment="1" applyProtection="1">
      <alignment horizontal="center" vertical="center" wrapText="1"/>
      <protection hidden="1"/>
    </xf>
    <xf numFmtId="215" fontId="74" fillId="34" borderId="59" xfId="60" applyNumberFormat="1" applyFont="1" applyFill="1" applyBorder="1" applyAlignment="1" applyProtection="1">
      <alignment horizontal="center" wrapText="1"/>
      <protection hidden="1"/>
    </xf>
    <xf numFmtId="215" fontId="74" fillId="34" borderId="60" xfId="60" applyNumberFormat="1" applyFont="1" applyFill="1" applyBorder="1" applyAlignment="1" applyProtection="1">
      <alignment horizontal="center" wrapText="1"/>
      <protection hidden="1"/>
    </xf>
    <xf numFmtId="215" fontId="74" fillId="34" borderId="61" xfId="60" applyNumberFormat="1" applyFont="1" applyFill="1" applyBorder="1" applyAlignment="1" applyProtection="1">
      <alignment horizontal="center" wrapText="1"/>
      <protection hidden="1"/>
    </xf>
    <xf numFmtId="215" fontId="8" fillId="34" borderId="10" xfId="60" applyNumberFormat="1" applyFont="1" applyFill="1" applyBorder="1" applyAlignment="1" applyProtection="1">
      <alignment horizontal="center" wrapText="1"/>
      <protection hidden="1"/>
    </xf>
    <xf numFmtId="215" fontId="30" fillId="34" borderId="10" xfId="60" applyNumberFormat="1" applyFont="1" applyFill="1" applyBorder="1" applyAlignment="1" applyProtection="1">
      <alignment horizontal="center" wrapText="1"/>
      <protection hidden="1"/>
    </xf>
    <xf numFmtId="0" fontId="74" fillId="0" borderId="28" xfId="0" applyFont="1" applyBorder="1" applyAlignment="1" applyProtection="1">
      <alignment horizontal="center"/>
      <protection hidden="1"/>
    </xf>
    <xf numFmtId="0" fontId="74" fillId="0" borderId="49" xfId="0" applyFont="1" applyBorder="1" applyAlignment="1" applyProtection="1">
      <alignment horizontal="center"/>
      <protection hidden="1"/>
    </xf>
    <xf numFmtId="0" fontId="74" fillId="0" borderId="50" xfId="0" applyFont="1" applyBorder="1" applyAlignment="1" applyProtection="1">
      <alignment horizontal="center"/>
      <protection hidden="1"/>
    </xf>
    <xf numFmtId="215" fontId="8" fillId="34" borderId="24" xfId="60" applyNumberFormat="1" applyFont="1" applyFill="1" applyBorder="1" applyAlignment="1" applyProtection="1">
      <alignment horizontal="center" wrapText="1"/>
      <protection hidden="1"/>
    </xf>
    <xf numFmtId="215" fontId="74" fillId="34" borderId="50" xfId="60" applyNumberFormat="1" applyFont="1" applyFill="1" applyBorder="1" applyAlignment="1" applyProtection="1">
      <alignment horizontal="center" wrapText="1"/>
      <protection hidden="1"/>
    </xf>
    <xf numFmtId="0" fontId="74" fillId="0" borderId="59" xfId="0" applyFont="1" applyBorder="1" applyAlignment="1" applyProtection="1">
      <alignment horizontal="center"/>
      <protection hidden="1"/>
    </xf>
    <xf numFmtId="0" fontId="74" fillId="0" borderId="60" xfId="0" applyFont="1" applyBorder="1" applyAlignment="1" applyProtection="1">
      <alignment horizontal="center"/>
      <protection hidden="1"/>
    </xf>
    <xf numFmtId="0" fontId="74" fillId="0" borderId="62" xfId="0" applyFont="1" applyBorder="1" applyAlignment="1" applyProtection="1">
      <alignment horizontal="center"/>
      <protection hidden="1"/>
    </xf>
    <xf numFmtId="0" fontId="74" fillId="0" borderId="63" xfId="0" applyFont="1" applyBorder="1" applyAlignment="1" applyProtection="1">
      <alignment horizontal="center"/>
      <protection hidden="1"/>
    </xf>
    <xf numFmtId="0" fontId="74" fillId="0" borderId="61" xfId="0" applyFont="1" applyBorder="1" applyAlignment="1" applyProtection="1">
      <alignment horizontal="center"/>
      <protection hidden="1"/>
    </xf>
    <xf numFmtId="215" fontId="74" fillId="34" borderId="62" xfId="60" applyNumberFormat="1" applyFont="1" applyFill="1" applyBorder="1" applyAlignment="1" applyProtection="1">
      <alignment horizontal="center" wrapText="1"/>
      <protection hidden="1"/>
    </xf>
    <xf numFmtId="215" fontId="74" fillId="34" borderId="28" xfId="60" applyNumberFormat="1" applyFont="1" applyFill="1" applyBorder="1" applyAlignment="1" applyProtection="1">
      <alignment horizontal="center" wrapText="1"/>
      <protection hidden="1"/>
    </xf>
    <xf numFmtId="215" fontId="74" fillId="34" borderId="63" xfId="60" applyNumberFormat="1" applyFont="1" applyFill="1" applyBorder="1" applyAlignment="1" applyProtection="1">
      <alignment horizontal="center" wrapText="1"/>
      <protection hidden="1"/>
    </xf>
    <xf numFmtId="215" fontId="6" fillId="35" borderId="24" xfId="60" applyNumberFormat="1" applyFont="1" applyFill="1" applyBorder="1" applyAlignment="1" applyProtection="1">
      <alignment horizontal="center" vertical="center" wrapText="1"/>
      <protection hidden="1"/>
    </xf>
    <xf numFmtId="0" fontId="75" fillId="35" borderId="0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0" fontId="6" fillId="34" borderId="26" xfId="0" applyFont="1" applyFill="1" applyBorder="1" applyAlignment="1" applyProtection="1">
      <alignment horizontal="center" vertical="center" wrapText="1"/>
      <protection hidden="1"/>
    </xf>
    <xf numFmtId="0" fontId="6" fillId="34" borderId="35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215" fontId="73" fillId="34" borderId="10" xfId="60" applyNumberFormat="1" applyFont="1" applyFill="1" applyBorder="1" applyAlignment="1" applyProtection="1">
      <alignment horizontal="center" wrapText="1"/>
      <protection hidden="1"/>
    </xf>
    <xf numFmtId="215" fontId="73" fillId="34" borderId="15" xfId="60" applyNumberFormat="1" applyFont="1" applyFill="1" applyBorder="1" applyAlignment="1" applyProtection="1">
      <alignment horizontal="center" wrapText="1"/>
      <protection hidden="1"/>
    </xf>
    <xf numFmtId="0" fontId="74" fillId="0" borderId="51" xfId="0" applyFont="1" applyBorder="1" applyAlignment="1" applyProtection="1">
      <alignment horizontal="center"/>
      <protection hidden="1"/>
    </xf>
    <xf numFmtId="0" fontId="74" fillId="0" borderId="52" xfId="0" applyFont="1" applyBorder="1" applyAlignment="1" applyProtection="1">
      <alignment horizontal="center"/>
      <protection hidden="1"/>
    </xf>
    <xf numFmtId="215" fontId="12" fillId="34" borderId="28" xfId="60" applyNumberFormat="1" applyFont="1" applyFill="1" applyBorder="1" applyAlignment="1" applyProtection="1">
      <alignment horizontal="center" wrapText="1"/>
      <protection hidden="1"/>
    </xf>
    <xf numFmtId="215" fontId="12" fillId="34" borderId="49" xfId="60" applyNumberFormat="1" applyFont="1" applyFill="1" applyBorder="1" applyAlignment="1" applyProtection="1">
      <alignment horizontal="center" wrapText="1"/>
      <protection hidden="1"/>
    </xf>
    <xf numFmtId="215" fontId="12" fillId="34" borderId="50" xfId="60" applyNumberFormat="1" applyFont="1" applyFill="1" applyBorder="1" applyAlignment="1" applyProtection="1">
      <alignment horizontal="center" wrapText="1"/>
      <protection hidden="1"/>
    </xf>
    <xf numFmtId="215" fontId="12" fillId="34" borderId="59" xfId="60" applyNumberFormat="1" applyFont="1" applyFill="1" applyBorder="1" applyAlignment="1" applyProtection="1">
      <alignment horizontal="center" wrapText="1"/>
      <protection hidden="1"/>
    </xf>
    <xf numFmtId="215" fontId="12" fillId="34" borderId="60" xfId="60" applyNumberFormat="1" applyFont="1" applyFill="1" applyBorder="1" applyAlignment="1" applyProtection="1">
      <alignment horizontal="center" wrapText="1"/>
      <protection hidden="1"/>
    </xf>
    <xf numFmtId="215" fontId="12" fillId="34" borderId="61" xfId="60" applyNumberFormat="1" applyFont="1" applyFill="1" applyBorder="1" applyAlignment="1" applyProtection="1">
      <alignment horizontal="center" wrapText="1"/>
      <protection hidden="1"/>
    </xf>
    <xf numFmtId="215" fontId="12" fillId="35" borderId="23" xfId="60" applyNumberFormat="1" applyFont="1" applyFill="1" applyBorder="1" applyAlignment="1" applyProtection="1">
      <alignment horizontal="center" vertical="center" wrapText="1"/>
      <protection hidden="1"/>
    </xf>
    <xf numFmtId="215" fontId="12" fillId="35" borderId="10" xfId="60" applyNumberFormat="1" applyFont="1" applyFill="1" applyBorder="1" applyAlignment="1" applyProtection="1">
      <alignment horizontal="center" vertical="center" wrapText="1"/>
      <protection hidden="1"/>
    </xf>
    <xf numFmtId="215" fontId="12" fillId="35" borderId="15" xfId="60" applyNumberFormat="1" applyFont="1" applyFill="1" applyBorder="1" applyAlignment="1" applyProtection="1">
      <alignment horizontal="center" vertical="center" wrapText="1"/>
      <protection hidden="1"/>
    </xf>
    <xf numFmtId="215" fontId="74" fillId="34" borderId="23" xfId="60" applyNumberFormat="1" applyFont="1" applyFill="1" applyBorder="1" applyAlignment="1" applyProtection="1">
      <alignment horizontal="center" wrapText="1"/>
      <protection hidden="1"/>
    </xf>
    <xf numFmtId="215" fontId="74" fillId="34" borderId="10" xfId="60" applyNumberFormat="1" applyFont="1" applyFill="1" applyBorder="1" applyAlignment="1" applyProtection="1">
      <alignment horizontal="center" wrapText="1"/>
      <protection hidden="1"/>
    </xf>
    <xf numFmtId="215" fontId="74" fillId="34" borderId="15" xfId="60" applyNumberFormat="1" applyFont="1" applyFill="1" applyBorder="1" applyAlignment="1" applyProtection="1">
      <alignment horizontal="center" wrapText="1"/>
      <protection hidden="1"/>
    </xf>
    <xf numFmtId="0" fontId="32" fillId="34" borderId="29" xfId="0" applyFont="1" applyFill="1" applyBorder="1" applyAlignment="1" applyProtection="1">
      <alignment horizontal="center" vertical="center"/>
      <protection hidden="1"/>
    </xf>
    <xf numFmtId="0" fontId="32" fillId="34" borderId="64" xfId="0" applyFont="1" applyFill="1" applyBorder="1" applyAlignment="1" applyProtection="1">
      <alignment horizontal="center" vertical="center"/>
      <protection hidden="1"/>
    </xf>
    <xf numFmtId="0" fontId="32" fillId="34" borderId="27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center" vertical="center"/>
      <protection hidden="1"/>
    </xf>
    <xf numFmtId="0" fontId="32" fillId="34" borderId="17" xfId="0" applyFont="1" applyFill="1" applyBorder="1" applyAlignment="1" applyProtection="1">
      <alignment horizontal="center" vertical="center"/>
      <protection hidden="1"/>
    </xf>
    <xf numFmtId="0" fontId="32" fillId="34" borderId="18" xfId="0" applyFont="1" applyFill="1" applyBorder="1" applyAlignment="1" applyProtection="1">
      <alignment horizontal="center" vertical="center"/>
      <protection hidden="1"/>
    </xf>
    <xf numFmtId="0" fontId="32" fillId="34" borderId="36" xfId="0" applyFont="1" applyFill="1" applyBorder="1" applyAlignment="1" applyProtection="1">
      <alignment horizontal="center" vertical="center"/>
      <protection hidden="1"/>
    </xf>
    <xf numFmtId="215" fontId="12" fillId="35" borderId="24" xfId="60" applyNumberFormat="1" applyFont="1" applyFill="1" applyBorder="1" applyAlignment="1" applyProtection="1">
      <alignment horizontal="center" vertical="center" wrapText="1"/>
      <protection hidden="1"/>
    </xf>
    <xf numFmtId="215" fontId="12" fillId="35" borderId="25" xfId="60" applyNumberFormat="1" applyFont="1" applyFill="1" applyBorder="1" applyAlignment="1" applyProtection="1">
      <alignment horizontal="center" vertical="center" wrapText="1"/>
      <protection hidden="1"/>
    </xf>
    <xf numFmtId="215" fontId="74" fillId="34" borderId="24" xfId="60" applyNumberFormat="1" applyFont="1" applyFill="1" applyBorder="1" applyAlignment="1" applyProtection="1">
      <alignment horizontal="center" wrapText="1"/>
      <protection hidden="1"/>
    </xf>
    <xf numFmtId="215" fontId="74" fillId="34" borderId="25" xfId="60" applyNumberFormat="1" applyFont="1" applyFill="1" applyBorder="1" applyAlignment="1" applyProtection="1">
      <alignment horizontal="center" wrapText="1"/>
      <protection hidden="1"/>
    </xf>
    <xf numFmtId="0" fontId="7" fillId="34" borderId="16" xfId="0" applyFont="1" applyFill="1" applyBorder="1" applyAlignment="1" applyProtection="1">
      <alignment horizontal="center" vertical="center" wrapText="1"/>
      <protection hidden="1"/>
    </xf>
    <xf numFmtId="0" fontId="7" fillId="34" borderId="13" xfId="0" applyFont="1" applyFill="1" applyBorder="1" applyAlignment="1" applyProtection="1">
      <alignment horizontal="center" vertical="center" wrapText="1"/>
      <protection hidden="1"/>
    </xf>
    <xf numFmtId="0" fontId="7" fillId="34" borderId="56" xfId="0" applyFont="1" applyFill="1" applyBorder="1" applyAlignment="1" applyProtection="1">
      <alignment horizontal="center" vertical="center" wrapText="1"/>
      <protection hidden="1"/>
    </xf>
    <xf numFmtId="0" fontId="32" fillId="34" borderId="16" xfId="0" applyFont="1" applyFill="1" applyBorder="1" applyAlignment="1" applyProtection="1">
      <alignment horizontal="center" vertical="center" wrapText="1"/>
      <protection hidden="1"/>
    </xf>
    <xf numFmtId="0" fontId="32" fillId="34" borderId="13" xfId="0" applyFont="1" applyFill="1" applyBorder="1" applyAlignment="1" applyProtection="1">
      <alignment horizontal="center" vertical="center" wrapText="1"/>
      <protection hidden="1"/>
    </xf>
    <xf numFmtId="0" fontId="32" fillId="34" borderId="56" xfId="0" applyFont="1" applyFill="1" applyBorder="1" applyAlignment="1" applyProtection="1">
      <alignment horizontal="center" vertical="center" wrapText="1"/>
      <protection hidden="1"/>
    </xf>
    <xf numFmtId="0" fontId="32" fillId="34" borderId="49" xfId="0" applyFont="1" applyFill="1" applyBorder="1" applyAlignment="1" applyProtection="1">
      <alignment horizontal="center" vertical="center"/>
      <protection hidden="1"/>
    </xf>
    <xf numFmtId="0" fontId="32" fillId="34" borderId="50" xfId="0" applyFont="1" applyFill="1" applyBorder="1" applyAlignment="1" applyProtection="1">
      <alignment horizontal="center" vertical="center"/>
      <protection hidden="1"/>
    </xf>
    <xf numFmtId="0" fontId="32" fillId="34" borderId="65" xfId="0" applyFont="1" applyFill="1" applyBorder="1" applyAlignment="1" applyProtection="1">
      <alignment horizontal="center" vertical="center" wrapText="1"/>
      <protection hidden="1"/>
    </xf>
    <xf numFmtId="0" fontId="11" fillId="34" borderId="19" xfId="0" applyFont="1" applyFill="1" applyBorder="1" applyAlignment="1">
      <alignment horizontal="center" vertical="center" wrapText="1"/>
    </xf>
    <xf numFmtId="0" fontId="36" fillId="0" borderId="36" xfId="0" applyFont="1" applyBorder="1" applyAlignment="1" applyProtection="1">
      <alignment horizontal="center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7" fillId="0" borderId="11" xfId="0" applyFont="1" applyBorder="1" applyAlignment="1" applyProtection="1">
      <alignment horizontal="center"/>
      <protection hidden="1"/>
    </xf>
    <xf numFmtId="0" fontId="16" fillId="0" borderId="11" xfId="0" applyFont="1" applyBorder="1" applyAlignment="1" applyProtection="1">
      <alignment horizontal="center"/>
      <protection hidden="1"/>
    </xf>
    <xf numFmtId="0" fontId="16" fillId="0" borderId="66" xfId="0" applyFont="1" applyBorder="1" applyAlignment="1" applyProtection="1">
      <alignment horizontal="center" vertical="top"/>
      <protection hidden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13" fillId="0" borderId="19" xfId="0" applyFont="1" applyBorder="1" applyAlignment="1" applyProtection="1">
      <alignment horizontal="center" vertical="center" textRotation="90" wrapText="1"/>
      <protection hidden="1"/>
    </xf>
    <xf numFmtId="0" fontId="1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19" xfId="0" applyFont="1" applyBorder="1" applyAlignment="1" applyProtection="1">
      <alignment horizontal="left" vertical="center"/>
      <protection hidden="1"/>
    </xf>
    <xf numFmtId="0" fontId="15" fillId="0" borderId="19" xfId="0" applyFont="1" applyBorder="1" applyAlignment="1">
      <alignment horizontal="center"/>
    </xf>
    <xf numFmtId="0" fontId="17" fillId="0" borderId="0" xfId="0" applyFont="1" applyAlignment="1" applyProtection="1">
      <alignment horizontal="center" vertical="top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top"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6" fillId="0" borderId="0" xfId="0" applyFont="1" applyAlignment="1" applyProtection="1">
      <alignment/>
      <protection hidden="1"/>
    </xf>
    <xf numFmtId="0" fontId="13" fillId="0" borderId="34" xfId="0" applyFont="1" applyBorder="1" applyAlignment="1" applyProtection="1">
      <alignment horizontal="center" vertical="center" wrapText="1"/>
      <protection hidden="1"/>
    </xf>
    <xf numFmtId="0" fontId="13" fillId="0" borderId="67" xfId="0" applyFont="1" applyBorder="1" applyAlignment="1" applyProtection="1">
      <alignment horizontal="center" vertical="center" wrapText="1"/>
      <protection hidden="1"/>
    </xf>
    <xf numFmtId="0" fontId="13" fillId="0" borderId="68" xfId="0" applyFont="1" applyBorder="1" applyAlignment="1" applyProtection="1">
      <alignment horizontal="center" vertical="center" wrapText="1"/>
      <protection hidden="1"/>
    </xf>
    <xf numFmtId="0" fontId="15" fillId="0" borderId="34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2" fillId="0" borderId="34" xfId="0" applyFont="1" applyBorder="1" applyAlignment="1" applyProtection="1">
      <alignment horizontal="center" vertical="top"/>
      <protection hidden="1"/>
    </xf>
    <xf numFmtId="0" fontId="12" fillId="0" borderId="67" xfId="0" applyFont="1" applyBorder="1" applyAlignment="1" applyProtection="1">
      <alignment horizontal="center" vertical="top"/>
      <protection hidden="1"/>
    </xf>
    <xf numFmtId="0" fontId="12" fillId="0" borderId="68" xfId="0" applyFont="1" applyBorder="1" applyAlignment="1" applyProtection="1">
      <alignment horizontal="center" vertical="top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27" fillId="0" borderId="19" xfId="0" applyFont="1" applyBorder="1" applyAlignment="1" applyProtection="1">
      <alignment horizontal="left" vertical="center"/>
      <protection hidden="1"/>
    </xf>
    <xf numFmtId="0" fontId="17" fillId="0" borderId="11" xfId="0" applyFont="1" applyBorder="1" applyAlignment="1" applyProtection="1">
      <alignment horizontal="right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13" fillId="0" borderId="19" xfId="0" applyFont="1" applyBorder="1" applyAlignment="1" applyProtection="1">
      <alignment horizontal="center" textRotation="90" wrapText="1"/>
      <protection hidden="1"/>
    </xf>
    <xf numFmtId="0" fontId="21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textRotation="90" wrapText="1"/>
      <protection hidden="1"/>
    </xf>
    <xf numFmtId="0" fontId="15" fillId="0" borderId="10" xfId="0" applyFont="1" applyBorder="1" applyAlignment="1" applyProtection="1">
      <alignment horizontal="left" vertical="center"/>
      <protection hidden="1"/>
    </xf>
    <xf numFmtId="0" fontId="15" fillId="0" borderId="10" xfId="0" applyFont="1" applyBorder="1" applyAlignment="1">
      <alignment horizontal="center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top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258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91075" y="1165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95925" y="1165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95925" y="1165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91075" y="1165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95925" y="1165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95925" y="1165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91075" y="1165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95925" y="1165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95925" y="1165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91075" y="1165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95925" y="1165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95925" y="11658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49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86525" y="12973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381875" y="12973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381875" y="12973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86525" y="12973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381875" y="12973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381875" y="12973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86525" y="12973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381875" y="12973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381875" y="12973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86525" y="12973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381875" y="12973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381875" y="12973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pic>
      <xdr:nvPicPr>
        <xdr:cNvPr id="5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86525" y="13735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5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381875" y="13735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5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381875" y="13735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pic>
      <xdr:nvPicPr>
        <xdr:cNvPr id="5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86525" y="13735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5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381875" y="13735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6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381875" y="13735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pic>
      <xdr:nvPicPr>
        <xdr:cNvPr id="6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86525" y="13735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6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381875" y="13735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6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381875" y="13735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pic>
      <xdr:nvPicPr>
        <xdr:cNvPr id="6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86525" y="13735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6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381875" y="13735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6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7381875" y="13735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BC29"/>
  <sheetViews>
    <sheetView tabSelected="1" view="pageLayout" zoomScale="69" zoomScaleNormal="85" zoomScaleSheetLayoutView="70" zoomScalePageLayoutView="69" workbookViewId="0" topLeftCell="A7">
      <selection activeCell="AG18" sqref="AG18"/>
    </sheetView>
  </sheetViews>
  <sheetFormatPr defaultColWidth="9.140625" defaultRowHeight="12.75"/>
  <cols>
    <col min="1" max="1" width="4.140625" style="1" customWidth="1"/>
    <col min="2" max="2" width="32.421875" style="1" customWidth="1"/>
    <col min="3" max="3" width="8.8515625" style="1" customWidth="1"/>
    <col min="4" max="7" width="5.28125" style="1" customWidth="1"/>
    <col min="8" max="11" width="5.28125" style="15" customWidth="1"/>
    <col min="12" max="15" width="5.28125" style="33" customWidth="1"/>
    <col min="16" max="31" width="5.28125" style="15" customWidth="1"/>
    <col min="32" max="35" width="5.28125" style="1" customWidth="1"/>
    <col min="36" max="36" width="1.1484375" style="15" hidden="1" customWidth="1"/>
    <col min="37" max="39" width="4.57421875" style="15" hidden="1" customWidth="1"/>
    <col min="40" max="40" width="4.7109375" style="1" hidden="1" customWidth="1"/>
    <col min="41" max="41" width="5.140625" style="1" hidden="1" customWidth="1"/>
    <col min="42" max="43" width="5.00390625" style="1" hidden="1" customWidth="1"/>
    <col min="44" max="45" width="5.00390625" style="15" hidden="1" customWidth="1"/>
    <col min="46" max="46" width="4.57421875" style="15" hidden="1" customWidth="1"/>
    <col min="47" max="48" width="5.140625" style="15" hidden="1" customWidth="1"/>
    <col min="49" max="49" width="5.00390625" style="15" hidden="1" customWidth="1"/>
    <col min="50" max="50" width="5.140625" style="15" hidden="1" customWidth="1"/>
    <col min="51" max="51" width="4.7109375" style="15" hidden="1" customWidth="1"/>
    <col min="52" max="52" width="5.00390625" style="15" hidden="1" customWidth="1"/>
    <col min="53" max="53" width="4.57421875" style="15" hidden="1" customWidth="1"/>
    <col min="54" max="54" width="4.28125" style="15" hidden="1" customWidth="1"/>
    <col min="55" max="55" width="5.140625" style="15" hidden="1" customWidth="1"/>
    <col min="56" max="16384" width="9.140625" style="1" customWidth="1"/>
  </cols>
  <sheetData>
    <row r="1" spans="1:55" s="2" customFormat="1" ht="39" customHeight="1">
      <c r="A1" s="222" t="s">
        <v>116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</row>
    <row r="2" spans="1:55" s="3" customFormat="1" ht="7.5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</row>
    <row r="3" spans="1:55" ht="13.5" customHeight="1" thickBot="1">
      <c r="A3" s="194" t="s">
        <v>0</v>
      </c>
      <c r="B3" s="194" t="s">
        <v>41</v>
      </c>
      <c r="C3" s="132"/>
      <c r="D3" s="185" t="s">
        <v>78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6"/>
    </row>
    <row r="4" spans="1:55" ht="13.5" customHeight="1" thickBot="1">
      <c r="A4" s="195"/>
      <c r="B4" s="195"/>
      <c r="C4" s="223" t="s">
        <v>33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91"/>
      <c r="AG4" s="191"/>
      <c r="AH4" s="191"/>
      <c r="AI4" s="191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3"/>
    </row>
    <row r="5" spans="1:55" s="4" customFormat="1" ht="42.75" customHeight="1" thickBot="1">
      <c r="A5" s="195"/>
      <c r="B5" s="195"/>
      <c r="C5" s="224"/>
      <c r="D5" s="187" t="s">
        <v>126</v>
      </c>
      <c r="E5" s="188"/>
      <c r="F5" s="188"/>
      <c r="G5" s="189"/>
      <c r="H5" s="201" t="s">
        <v>127</v>
      </c>
      <c r="I5" s="188"/>
      <c r="J5" s="188"/>
      <c r="K5" s="189"/>
      <c r="L5" s="201" t="s">
        <v>117</v>
      </c>
      <c r="M5" s="188"/>
      <c r="N5" s="188"/>
      <c r="O5" s="189"/>
      <c r="P5" s="201" t="s">
        <v>47</v>
      </c>
      <c r="Q5" s="188"/>
      <c r="R5" s="188"/>
      <c r="S5" s="202"/>
      <c r="T5" s="187" t="s">
        <v>130</v>
      </c>
      <c r="U5" s="188"/>
      <c r="V5" s="188"/>
      <c r="W5" s="189"/>
      <c r="X5" s="201" t="s">
        <v>121</v>
      </c>
      <c r="Y5" s="188"/>
      <c r="Z5" s="188"/>
      <c r="AA5" s="202"/>
      <c r="AB5" s="187" t="s">
        <v>77</v>
      </c>
      <c r="AC5" s="188"/>
      <c r="AD5" s="188"/>
      <c r="AE5" s="189"/>
      <c r="AF5" s="201" t="s">
        <v>86</v>
      </c>
      <c r="AG5" s="188"/>
      <c r="AH5" s="188"/>
      <c r="AI5" s="189"/>
      <c r="AJ5" s="221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7"/>
    </row>
    <row r="6" spans="1:55" s="4" customFormat="1" ht="24.75" customHeight="1" thickBot="1">
      <c r="A6" s="195"/>
      <c r="B6" s="195"/>
      <c r="C6" s="224"/>
      <c r="D6" s="208" t="s">
        <v>123</v>
      </c>
      <c r="E6" s="209"/>
      <c r="F6" s="209"/>
      <c r="G6" s="210"/>
      <c r="H6" s="198" t="s">
        <v>128</v>
      </c>
      <c r="I6" s="199"/>
      <c r="J6" s="199"/>
      <c r="K6" s="212"/>
      <c r="L6" s="198" t="s">
        <v>118</v>
      </c>
      <c r="M6" s="199"/>
      <c r="N6" s="199"/>
      <c r="O6" s="212"/>
      <c r="P6" s="198" t="s">
        <v>124</v>
      </c>
      <c r="Q6" s="199"/>
      <c r="R6" s="199"/>
      <c r="S6" s="200"/>
      <c r="T6" s="219" t="s">
        <v>131</v>
      </c>
      <c r="U6" s="199"/>
      <c r="V6" s="199"/>
      <c r="W6" s="212"/>
      <c r="X6" s="231" t="s">
        <v>125</v>
      </c>
      <c r="Y6" s="209"/>
      <c r="Z6" s="209"/>
      <c r="AA6" s="232"/>
      <c r="AB6" s="208" t="s">
        <v>132</v>
      </c>
      <c r="AC6" s="209"/>
      <c r="AD6" s="209"/>
      <c r="AE6" s="210"/>
      <c r="AF6" s="233" t="s">
        <v>119</v>
      </c>
      <c r="AG6" s="234"/>
      <c r="AH6" s="234"/>
      <c r="AI6" s="235"/>
      <c r="AJ6" s="211"/>
      <c r="AK6" s="206"/>
      <c r="AL6" s="206"/>
      <c r="AM6" s="206"/>
      <c r="AN6" s="206"/>
      <c r="AO6" s="206"/>
      <c r="AP6" s="206"/>
      <c r="AQ6" s="206"/>
      <c r="AR6" s="207"/>
      <c r="AS6" s="207"/>
      <c r="AT6" s="207"/>
      <c r="AU6" s="207"/>
      <c r="AV6" s="206"/>
      <c r="AW6" s="206"/>
      <c r="AX6" s="206"/>
      <c r="AY6" s="206"/>
      <c r="AZ6" s="229"/>
      <c r="BA6" s="229"/>
      <c r="BB6" s="229"/>
      <c r="BC6" s="230"/>
    </row>
    <row r="7" spans="1:55" ht="22.5" customHeight="1" thickBot="1">
      <c r="A7" s="195"/>
      <c r="B7" s="195"/>
      <c r="C7" s="224"/>
      <c r="D7" s="214"/>
      <c r="E7" s="214"/>
      <c r="F7" s="214"/>
      <c r="G7" s="217"/>
      <c r="H7" s="203" t="s">
        <v>129</v>
      </c>
      <c r="I7" s="204"/>
      <c r="J7" s="204"/>
      <c r="K7" s="205"/>
      <c r="L7" s="203"/>
      <c r="M7" s="204"/>
      <c r="N7" s="204"/>
      <c r="O7" s="205"/>
      <c r="P7" s="203"/>
      <c r="Q7" s="204"/>
      <c r="R7" s="204"/>
      <c r="S7" s="218"/>
      <c r="T7" s="220"/>
      <c r="U7" s="204"/>
      <c r="V7" s="204"/>
      <c r="W7" s="205"/>
      <c r="X7" s="213" t="s">
        <v>122</v>
      </c>
      <c r="Y7" s="214"/>
      <c r="Z7" s="214"/>
      <c r="AA7" s="215"/>
      <c r="AB7" s="216"/>
      <c r="AC7" s="214"/>
      <c r="AD7" s="214"/>
      <c r="AE7" s="217"/>
      <c r="AF7" s="236" t="s">
        <v>120</v>
      </c>
      <c r="AG7" s="237"/>
      <c r="AH7" s="237"/>
      <c r="AI7" s="238"/>
      <c r="AJ7" s="211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29"/>
      <c r="BA7" s="229"/>
      <c r="BB7" s="229"/>
      <c r="BC7" s="230"/>
    </row>
    <row r="8" spans="1:55" ht="42.75" customHeight="1" thickBot="1">
      <c r="A8" s="196"/>
      <c r="B8" s="196"/>
      <c r="C8" s="225"/>
      <c r="D8" s="177" t="s">
        <v>2</v>
      </c>
      <c r="E8" s="178" t="s">
        <v>4</v>
      </c>
      <c r="F8" s="178" t="s">
        <v>34</v>
      </c>
      <c r="G8" s="179" t="s">
        <v>4</v>
      </c>
      <c r="H8" s="180" t="s">
        <v>2</v>
      </c>
      <c r="I8" s="178" t="s">
        <v>4</v>
      </c>
      <c r="J8" s="178" t="s">
        <v>34</v>
      </c>
      <c r="K8" s="179" t="s">
        <v>4</v>
      </c>
      <c r="L8" s="180" t="s">
        <v>2</v>
      </c>
      <c r="M8" s="178" t="s">
        <v>4</v>
      </c>
      <c r="N8" s="178" t="s">
        <v>34</v>
      </c>
      <c r="O8" s="179" t="s">
        <v>4</v>
      </c>
      <c r="P8" s="180" t="s">
        <v>2</v>
      </c>
      <c r="Q8" s="178" t="s">
        <v>4</v>
      </c>
      <c r="R8" s="178" t="s">
        <v>34</v>
      </c>
      <c r="S8" s="181" t="s">
        <v>4</v>
      </c>
      <c r="T8" s="182" t="s">
        <v>2</v>
      </c>
      <c r="U8" s="183" t="s">
        <v>4</v>
      </c>
      <c r="V8" s="183" t="s">
        <v>34</v>
      </c>
      <c r="W8" s="184" t="s">
        <v>4</v>
      </c>
      <c r="X8" s="180" t="s">
        <v>2</v>
      </c>
      <c r="Y8" s="178" t="s">
        <v>4</v>
      </c>
      <c r="Z8" s="178" t="s">
        <v>34</v>
      </c>
      <c r="AA8" s="181" t="s">
        <v>4</v>
      </c>
      <c r="AB8" s="177" t="s">
        <v>2</v>
      </c>
      <c r="AC8" s="178" t="s">
        <v>4</v>
      </c>
      <c r="AD8" s="178" t="s">
        <v>34</v>
      </c>
      <c r="AE8" s="179" t="s">
        <v>4</v>
      </c>
      <c r="AF8" s="180" t="s">
        <v>2</v>
      </c>
      <c r="AG8" s="178" t="s">
        <v>4</v>
      </c>
      <c r="AH8" s="178" t="s">
        <v>34</v>
      </c>
      <c r="AI8" s="179" t="s">
        <v>4</v>
      </c>
      <c r="AJ8" s="160" t="s">
        <v>2</v>
      </c>
      <c r="AK8" s="138" t="s">
        <v>4</v>
      </c>
      <c r="AL8" s="138" t="s">
        <v>34</v>
      </c>
      <c r="AM8" s="138" t="s">
        <v>4</v>
      </c>
      <c r="AN8" s="138" t="s">
        <v>2</v>
      </c>
      <c r="AO8" s="138" t="s">
        <v>4</v>
      </c>
      <c r="AP8" s="138" t="s">
        <v>34</v>
      </c>
      <c r="AQ8" s="138" t="s">
        <v>4</v>
      </c>
      <c r="AR8" s="138" t="s">
        <v>2</v>
      </c>
      <c r="AS8" s="138" t="s">
        <v>4</v>
      </c>
      <c r="AT8" s="138" t="s">
        <v>34</v>
      </c>
      <c r="AU8" s="138" t="s">
        <v>4</v>
      </c>
      <c r="AV8" s="138" t="s">
        <v>2</v>
      </c>
      <c r="AW8" s="138" t="s">
        <v>4</v>
      </c>
      <c r="AX8" s="138" t="s">
        <v>34</v>
      </c>
      <c r="AY8" s="138" t="s">
        <v>4</v>
      </c>
      <c r="AZ8" s="138" t="s">
        <v>2</v>
      </c>
      <c r="BA8" s="138" t="s">
        <v>4</v>
      </c>
      <c r="BB8" s="138" t="s">
        <v>34</v>
      </c>
      <c r="BC8" s="140" t="s">
        <v>4</v>
      </c>
    </row>
    <row r="9" spans="1:55" ht="35.25" customHeight="1" thickBot="1">
      <c r="A9" s="141">
        <v>1</v>
      </c>
      <c r="B9" s="123" t="s">
        <v>98</v>
      </c>
      <c r="C9" s="133"/>
      <c r="D9" s="76">
        <v>4</v>
      </c>
      <c r="E9" s="171"/>
      <c r="F9" s="76">
        <v>4</v>
      </c>
      <c r="G9" s="172"/>
      <c r="H9" s="173"/>
      <c r="I9" s="171"/>
      <c r="J9" s="76">
        <v>3</v>
      </c>
      <c r="K9" s="172"/>
      <c r="L9" s="173">
        <v>3</v>
      </c>
      <c r="M9" s="171"/>
      <c r="N9" s="76"/>
      <c r="O9" s="172"/>
      <c r="P9" s="173">
        <v>4</v>
      </c>
      <c r="Q9" s="171"/>
      <c r="R9" s="76">
        <v>4</v>
      </c>
      <c r="S9" s="174"/>
      <c r="T9" s="175"/>
      <c r="U9" s="171"/>
      <c r="V9" s="171">
        <v>3</v>
      </c>
      <c r="W9" s="172"/>
      <c r="X9" s="176"/>
      <c r="Y9" s="171"/>
      <c r="Z9" s="171">
        <v>5</v>
      </c>
      <c r="AA9" s="174"/>
      <c r="AB9" s="175">
        <v>3</v>
      </c>
      <c r="AC9" s="171"/>
      <c r="AD9" s="171">
        <v>4</v>
      </c>
      <c r="AE9" s="172"/>
      <c r="AF9" s="173">
        <v>4</v>
      </c>
      <c r="AG9" s="171"/>
      <c r="AH9" s="76">
        <v>4</v>
      </c>
      <c r="AI9" s="172"/>
      <c r="AJ9" s="161"/>
      <c r="AK9" s="39"/>
      <c r="AL9" s="37"/>
      <c r="AM9" s="39"/>
      <c r="AN9" s="37"/>
      <c r="AO9" s="39"/>
      <c r="AP9" s="37"/>
      <c r="AQ9" s="39"/>
      <c r="AR9" s="37"/>
      <c r="AS9" s="39"/>
      <c r="AT9" s="37"/>
      <c r="AU9" s="39"/>
      <c r="AV9" s="37"/>
      <c r="AW9" s="39"/>
      <c r="AX9" s="37"/>
      <c r="AY9" s="39"/>
      <c r="AZ9" s="37"/>
      <c r="BA9" s="39"/>
      <c r="BB9" s="37"/>
      <c r="BC9" s="77"/>
    </row>
    <row r="10" spans="1:55" ht="35.25" customHeight="1" thickBot="1">
      <c r="A10" s="142">
        <v>2</v>
      </c>
      <c r="B10" s="124" t="s">
        <v>99</v>
      </c>
      <c r="C10" s="134"/>
      <c r="D10" s="37">
        <v>4</v>
      </c>
      <c r="E10" s="39"/>
      <c r="F10" s="37">
        <v>4</v>
      </c>
      <c r="G10" s="77"/>
      <c r="H10" s="161"/>
      <c r="I10" s="39"/>
      <c r="J10" s="37">
        <v>4</v>
      </c>
      <c r="K10" s="77"/>
      <c r="L10" s="161">
        <v>4</v>
      </c>
      <c r="M10" s="39"/>
      <c r="N10" s="37"/>
      <c r="O10" s="77"/>
      <c r="P10" s="161">
        <v>5</v>
      </c>
      <c r="Q10" s="39"/>
      <c r="R10" s="37">
        <v>5</v>
      </c>
      <c r="S10" s="163"/>
      <c r="T10" s="167"/>
      <c r="U10" s="39"/>
      <c r="V10" s="39">
        <v>5</v>
      </c>
      <c r="W10" s="77"/>
      <c r="X10" s="165"/>
      <c r="Y10" s="39"/>
      <c r="Z10" s="39">
        <v>5</v>
      </c>
      <c r="AA10" s="163"/>
      <c r="AB10" s="167">
        <v>5</v>
      </c>
      <c r="AC10" s="39"/>
      <c r="AD10" s="39">
        <v>5</v>
      </c>
      <c r="AE10" s="77"/>
      <c r="AF10" s="161">
        <v>4</v>
      </c>
      <c r="AG10" s="39"/>
      <c r="AH10" s="37">
        <v>4</v>
      </c>
      <c r="AI10" s="77"/>
      <c r="AJ10" s="161"/>
      <c r="AK10" s="39"/>
      <c r="AL10" s="37"/>
      <c r="AM10" s="39"/>
      <c r="AN10" s="37"/>
      <c r="AO10" s="39"/>
      <c r="AP10" s="37"/>
      <c r="AQ10" s="39"/>
      <c r="AR10" s="37"/>
      <c r="AS10" s="39"/>
      <c r="AT10" s="37"/>
      <c r="AU10" s="39"/>
      <c r="AV10" s="37"/>
      <c r="AW10" s="39"/>
      <c r="AX10" s="37"/>
      <c r="AY10" s="39"/>
      <c r="AZ10" s="37"/>
      <c r="BA10" s="39"/>
      <c r="BB10" s="37"/>
      <c r="BC10" s="77"/>
    </row>
    <row r="11" spans="1:55" ht="35.25" customHeight="1" thickBot="1">
      <c r="A11" s="115">
        <v>3</v>
      </c>
      <c r="B11" s="124" t="s">
        <v>100</v>
      </c>
      <c r="C11" s="135"/>
      <c r="D11" s="37">
        <v>3</v>
      </c>
      <c r="E11" s="39"/>
      <c r="F11" s="37">
        <v>3</v>
      </c>
      <c r="G11" s="77"/>
      <c r="H11" s="161"/>
      <c r="I11" s="39"/>
      <c r="J11" s="37">
        <v>5</v>
      </c>
      <c r="K11" s="77"/>
      <c r="L11" s="161">
        <v>4</v>
      </c>
      <c r="M11" s="39"/>
      <c r="N11" s="37"/>
      <c r="O11" s="77"/>
      <c r="P11" s="161">
        <v>4</v>
      </c>
      <c r="Q11" s="39">
        <v>5</v>
      </c>
      <c r="R11" s="37">
        <v>4</v>
      </c>
      <c r="S11" s="163">
        <v>5</v>
      </c>
      <c r="T11" s="167"/>
      <c r="U11" s="39"/>
      <c r="V11" s="39">
        <v>5</v>
      </c>
      <c r="W11" s="77"/>
      <c r="X11" s="165"/>
      <c r="Y11" s="39"/>
      <c r="Z11" s="39">
        <v>5</v>
      </c>
      <c r="AA11" s="163"/>
      <c r="AB11" s="167">
        <v>5</v>
      </c>
      <c r="AC11" s="39"/>
      <c r="AD11" s="39">
        <v>5</v>
      </c>
      <c r="AE11" s="77"/>
      <c r="AF11" s="161">
        <v>3</v>
      </c>
      <c r="AG11" s="39"/>
      <c r="AH11" s="37">
        <v>3</v>
      </c>
      <c r="AI11" s="77"/>
      <c r="AJ11" s="161"/>
      <c r="AK11" s="39"/>
      <c r="AL11" s="37"/>
      <c r="AM11" s="39"/>
      <c r="AN11" s="37"/>
      <c r="AO11" s="39"/>
      <c r="AP11" s="37"/>
      <c r="AQ11" s="39"/>
      <c r="AR11" s="37"/>
      <c r="AS11" s="39"/>
      <c r="AT11" s="37"/>
      <c r="AU11" s="39"/>
      <c r="AV11" s="37"/>
      <c r="AW11" s="39"/>
      <c r="AX11" s="37"/>
      <c r="AY11" s="39"/>
      <c r="AZ11" s="37"/>
      <c r="BA11" s="39"/>
      <c r="BB11" s="37"/>
      <c r="BC11" s="77"/>
    </row>
    <row r="12" spans="1:55" ht="38.25" customHeight="1" thickBot="1">
      <c r="A12" s="114">
        <v>4</v>
      </c>
      <c r="B12" s="124" t="s">
        <v>101</v>
      </c>
      <c r="C12" s="136"/>
      <c r="D12" s="37">
        <v>3</v>
      </c>
      <c r="E12" s="39"/>
      <c r="F12" s="37">
        <v>3</v>
      </c>
      <c r="G12" s="77">
        <v>4</v>
      </c>
      <c r="H12" s="161"/>
      <c r="I12" s="39"/>
      <c r="J12" s="37">
        <v>4</v>
      </c>
      <c r="K12" s="77"/>
      <c r="L12" s="161">
        <v>4</v>
      </c>
      <c r="M12" s="39"/>
      <c r="N12" s="37"/>
      <c r="O12" s="77"/>
      <c r="P12" s="161">
        <v>4</v>
      </c>
      <c r="Q12" s="39">
        <v>5</v>
      </c>
      <c r="R12" s="37">
        <v>4</v>
      </c>
      <c r="S12" s="163"/>
      <c r="T12" s="167"/>
      <c r="U12" s="39"/>
      <c r="V12" s="39">
        <v>5</v>
      </c>
      <c r="W12" s="77"/>
      <c r="X12" s="165"/>
      <c r="Y12" s="39"/>
      <c r="Z12" s="39">
        <v>4</v>
      </c>
      <c r="AA12" s="163"/>
      <c r="AB12" s="167">
        <v>5</v>
      </c>
      <c r="AC12" s="39"/>
      <c r="AD12" s="39">
        <v>5</v>
      </c>
      <c r="AE12" s="77"/>
      <c r="AF12" s="161">
        <v>3</v>
      </c>
      <c r="AG12" s="39"/>
      <c r="AH12" s="37">
        <v>3</v>
      </c>
      <c r="AI12" s="77"/>
      <c r="AJ12" s="161"/>
      <c r="AK12" s="39"/>
      <c r="AL12" s="37"/>
      <c r="AM12" s="39"/>
      <c r="AN12" s="37"/>
      <c r="AO12" s="39"/>
      <c r="AP12" s="37"/>
      <c r="AQ12" s="39"/>
      <c r="AR12" s="37"/>
      <c r="AS12" s="39"/>
      <c r="AT12" s="37"/>
      <c r="AU12" s="39"/>
      <c r="AV12" s="37"/>
      <c r="AW12" s="39"/>
      <c r="AX12" s="37"/>
      <c r="AY12" s="39"/>
      <c r="AZ12" s="37"/>
      <c r="BA12" s="39"/>
      <c r="BB12" s="37"/>
      <c r="BC12" s="77"/>
    </row>
    <row r="13" spans="1:55" ht="36" customHeight="1" thickBot="1">
      <c r="A13" s="114">
        <v>5</v>
      </c>
      <c r="B13" s="124" t="s">
        <v>102</v>
      </c>
      <c r="C13" s="136"/>
      <c r="D13" s="37">
        <v>5</v>
      </c>
      <c r="E13" s="39"/>
      <c r="F13" s="37">
        <v>4</v>
      </c>
      <c r="G13" s="77">
        <v>5</v>
      </c>
      <c r="H13" s="161"/>
      <c r="I13" s="39"/>
      <c r="J13" s="37">
        <v>5</v>
      </c>
      <c r="K13" s="77"/>
      <c r="L13" s="161">
        <v>4</v>
      </c>
      <c r="M13" s="39">
        <v>5</v>
      </c>
      <c r="N13" s="37"/>
      <c r="O13" s="77"/>
      <c r="P13" s="161">
        <v>4</v>
      </c>
      <c r="Q13" s="39">
        <v>5</v>
      </c>
      <c r="R13" s="37">
        <v>4</v>
      </c>
      <c r="S13" s="163"/>
      <c r="T13" s="167"/>
      <c r="U13" s="39"/>
      <c r="V13" s="39">
        <v>5</v>
      </c>
      <c r="W13" s="77"/>
      <c r="X13" s="165"/>
      <c r="Y13" s="39"/>
      <c r="Z13" s="39">
        <v>5</v>
      </c>
      <c r="AA13" s="163"/>
      <c r="AB13" s="167">
        <v>5</v>
      </c>
      <c r="AC13" s="39"/>
      <c r="AD13" s="39">
        <v>5</v>
      </c>
      <c r="AE13" s="77"/>
      <c r="AF13" s="161">
        <v>5</v>
      </c>
      <c r="AG13" s="39"/>
      <c r="AH13" s="37">
        <v>5</v>
      </c>
      <c r="AI13" s="77"/>
      <c r="AJ13" s="161"/>
      <c r="AK13" s="39"/>
      <c r="AL13" s="37"/>
      <c r="AM13" s="39"/>
      <c r="AN13" s="37"/>
      <c r="AO13" s="39"/>
      <c r="AP13" s="37"/>
      <c r="AQ13" s="39"/>
      <c r="AR13" s="37"/>
      <c r="AS13" s="39"/>
      <c r="AT13" s="37"/>
      <c r="AU13" s="39"/>
      <c r="AV13" s="37"/>
      <c r="AW13" s="39"/>
      <c r="AX13" s="37"/>
      <c r="AY13" s="39"/>
      <c r="AZ13" s="37"/>
      <c r="BA13" s="39"/>
      <c r="BB13" s="37"/>
      <c r="BC13" s="77"/>
    </row>
    <row r="14" spans="1:55" ht="37.5" customHeight="1" thickBot="1">
      <c r="A14" s="114">
        <v>6</v>
      </c>
      <c r="B14" s="124" t="s">
        <v>103</v>
      </c>
      <c r="C14" s="136"/>
      <c r="D14" s="37">
        <v>4</v>
      </c>
      <c r="E14" s="39"/>
      <c r="F14" s="37">
        <v>3</v>
      </c>
      <c r="G14" s="77"/>
      <c r="H14" s="161"/>
      <c r="I14" s="39"/>
      <c r="J14" s="37">
        <v>4</v>
      </c>
      <c r="K14" s="77"/>
      <c r="L14" s="161">
        <v>3</v>
      </c>
      <c r="M14" s="39">
        <v>4</v>
      </c>
      <c r="N14" s="37"/>
      <c r="O14" s="77"/>
      <c r="P14" s="161">
        <v>3</v>
      </c>
      <c r="Q14" s="39"/>
      <c r="R14" s="37">
        <v>3</v>
      </c>
      <c r="S14" s="163"/>
      <c r="T14" s="167"/>
      <c r="U14" s="39"/>
      <c r="V14" s="39">
        <v>4</v>
      </c>
      <c r="W14" s="77"/>
      <c r="X14" s="165"/>
      <c r="Y14" s="39"/>
      <c r="Z14" s="39">
        <v>4</v>
      </c>
      <c r="AA14" s="163"/>
      <c r="AB14" s="167">
        <v>3</v>
      </c>
      <c r="AC14" s="39"/>
      <c r="AD14" s="39">
        <v>5</v>
      </c>
      <c r="AE14" s="77"/>
      <c r="AF14" s="161">
        <v>5</v>
      </c>
      <c r="AG14" s="39"/>
      <c r="AH14" s="37">
        <v>5</v>
      </c>
      <c r="AI14" s="77"/>
      <c r="AJ14" s="161"/>
      <c r="AK14" s="39"/>
      <c r="AL14" s="37"/>
      <c r="AM14" s="39"/>
      <c r="AN14" s="37"/>
      <c r="AO14" s="39"/>
      <c r="AP14" s="37"/>
      <c r="AQ14" s="39"/>
      <c r="AR14" s="37"/>
      <c r="AS14" s="39"/>
      <c r="AT14" s="37"/>
      <c r="AU14" s="39"/>
      <c r="AV14" s="37"/>
      <c r="AW14" s="39"/>
      <c r="AX14" s="37"/>
      <c r="AY14" s="39"/>
      <c r="AZ14" s="37"/>
      <c r="BA14" s="39"/>
      <c r="BB14" s="37"/>
      <c r="BC14" s="77"/>
    </row>
    <row r="15" spans="1:55" ht="38.25" customHeight="1" thickBot="1">
      <c r="A15" s="114">
        <v>7</v>
      </c>
      <c r="B15" s="124" t="s">
        <v>104</v>
      </c>
      <c r="C15" s="136"/>
      <c r="D15" s="37">
        <v>4</v>
      </c>
      <c r="E15" s="39"/>
      <c r="F15" s="37">
        <v>4</v>
      </c>
      <c r="G15" s="77"/>
      <c r="H15" s="161"/>
      <c r="I15" s="39"/>
      <c r="J15" s="37">
        <v>5</v>
      </c>
      <c r="K15" s="77"/>
      <c r="L15" s="161">
        <v>4</v>
      </c>
      <c r="M15" s="39">
        <v>5</v>
      </c>
      <c r="N15" s="37"/>
      <c r="O15" s="77"/>
      <c r="P15" s="161">
        <v>3</v>
      </c>
      <c r="Q15" s="39">
        <v>4</v>
      </c>
      <c r="R15" s="37">
        <v>3</v>
      </c>
      <c r="S15" s="163"/>
      <c r="T15" s="167"/>
      <c r="U15" s="39"/>
      <c r="V15" s="39">
        <v>4</v>
      </c>
      <c r="W15" s="77"/>
      <c r="X15" s="165"/>
      <c r="Y15" s="39"/>
      <c r="Z15" s="39">
        <v>4</v>
      </c>
      <c r="AA15" s="163"/>
      <c r="AB15" s="167">
        <v>4</v>
      </c>
      <c r="AC15" s="39"/>
      <c r="AD15" s="39">
        <v>5</v>
      </c>
      <c r="AE15" s="77"/>
      <c r="AF15" s="161">
        <v>5</v>
      </c>
      <c r="AG15" s="39"/>
      <c r="AH15" s="37">
        <v>5</v>
      </c>
      <c r="AI15" s="77"/>
      <c r="AJ15" s="161"/>
      <c r="AK15" s="39"/>
      <c r="AL15" s="37"/>
      <c r="AM15" s="39"/>
      <c r="AN15" s="37"/>
      <c r="AO15" s="39"/>
      <c r="AP15" s="37"/>
      <c r="AQ15" s="39"/>
      <c r="AR15" s="37"/>
      <c r="AS15" s="39"/>
      <c r="AT15" s="37"/>
      <c r="AU15" s="39"/>
      <c r="AV15" s="37"/>
      <c r="AW15" s="39"/>
      <c r="AX15" s="37"/>
      <c r="AY15" s="39"/>
      <c r="AZ15" s="37"/>
      <c r="BA15" s="39"/>
      <c r="BB15" s="37"/>
      <c r="BC15" s="77"/>
    </row>
    <row r="16" spans="1:55" ht="37.5" customHeight="1" thickBot="1">
      <c r="A16" s="114">
        <v>8</v>
      </c>
      <c r="B16" s="124" t="s">
        <v>105</v>
      </c>
      <c r="C16" s="136"/>
      <c r="D16" s="37">
        <v>3</v>
      </c>
      <c r="E16" s="39"/>
      <c r="F16" s="37">
        <v>3</v>
      </c>
      <c r="G16" s="77"/>
      <c r="H16" s="161"/>
      <c r="I16" s="39"/>
      <c r="J16" s="37">
        <v>4</v>
      </c>
      <c r="K16" s="77"/>
      <c r="L16" s="161">
        <v>3</v>
      </c>
      <c r="M16" s="39"/>
      <c r="N16" s="37"/>
      <c r="O16" s="77"/>
      <c r="P16" s="161">
        <v>3</v>
      </c>
      <c r="Q16" s="39"/>
      <c r="R16" s="37">
        <v>3</v>
      </c>
      <c r="S16" s="163"/>
      <c r="T16" s="167"/>
      <c r="U16" s="39"/>
      <c r="V16" s="39">
        <v>5</v>
      </c>
      <c r="W16" s="77"/>
      <c r="X16" s="165"/>
      <c r="Y16" s="39"/>
      <c r="Z16" s="39">
        <v>5</v>
      </c>
      <c r="AA16" s="163"/>
      <c r="AB16" s="167">
        <v>3</v>
      </c>
      <c r="AC16" s="39"/>
      <c r="AD16" s="39">
        <v>3</v>
      </c>
      <c r="AE16" s="77"/>
      <c r="AF16" s="161">
        <v>3</v>
      </c>
      <c r="AG16" s="39"/>
      <c r="AH16" s="37">
        <v>3</v>
      </c>
      <c r="AI16" s="77"/>
      <c r="AJ16" s="161"/>
      <c r="AK16" s="39"/>
      <c r="AL16" s="37"/>
      <c r="AM16" s="39"/>
      <c r="AN16" s="37"/>
      <c r="AO16" s="39"/>
      <c r="AP16" s="37"/>
      <c r="AQ16" s="39"/>
      <c r="AR16" s="37"/>
      <c r="AS16" s="39"/>
      <c r="AT16" s="37"/>
      <c r="AU16" s="39"/>
      <c r="AV16" s="37"/>
      <c r="AW16" s="39"/>
      <c r="AX16" s="37"/>
      <c r="AY16" s="39"/>
      <c r="AZ16" s="37"/>
      <c r="BA16" s="39"/>
      <c r="BB16" s="37"/>
      <c r="BC16" s="77"/>
    </row>
    <row r="17" spans="1:55" ht="35.25" customHeight="1" thickBot="1">
      <c r="A17" s="114">
        <v>9</v>
      </c>
      <c r="B17" s="124" t="s">
        <v>106</v>
      </c>
      <c r="C17" s="136"/>
      <c r="D17" s="37">
        <v>4</v>
      </c>
      <c r="E17" s="39"/>
      <c r="F17" s="37">
        <v>3</v>
      </c>
      <c r="G17" s="77">
        <v>4</v>
      </c>
      <c r="H17" s="161"/>
      <c r="I17" s="39"/>
      <c r="J17" s="37">
        <v>4</v>
      </c>
      <c r="K17" s="77"/>
      <c r="L17" s="161">
        <v>4</v>
      </c>
      <c r="M17" s="39"/>
      <c r="N17" s="37"/>
      <c r="O17" s="77"/>
      <c r="P17" s="161">
        <v>4</v>
      </c>
      <c r="Q17" s="39"/>
      <c r="R17" s="37">
        <v>4</v>
      </c>
      <c r="S17" s="163"/>
      <c r="T17" s="167"/>
      <c r="U17" s="39"/>
      <c r="V17" s="39">
        <v>3</v>
      </c>
      <c r="W17" s="77"/>
      <c r="X17" s="165"/>
      <c r="Y17" s="39"/>
      <c r="Z17" s="39">
        <v>4</v>
      </c>
      <c r="AA17" s="163"/>
      <c r="AB17" s="167">
        <v>3</v>
      </c>
      <c r="AC17" s="39"/>
      <c r="AD17" s="39">
        <v>3</v>
      </c>
      <c r="AE17" s="77"/>
      <c r="AF17" s="161">
        <v>4</v>
      </c>
      <c r="AG17" s="39"/>
      <c r="AH17" s="37">
        <v>3</v>
      </c>
      <c r="AI17" s="77"/>
      <c r="AJ17" s="161"/>
      <c r="AK17" s="39"/>
      <c r="AL17" s="37"/>
      <c r="AM17" s="39"/>
      <c r="AN17" s="37"/>
      <c r="AO17" s="39"/>
      <c r="AP17" s="37"/>
      <c r="AQ17" s="39"/>
      <c r="AR17" s="37"/>
      <c r="AS17" s="39"/>
      <c r="AT17" s="37"/>
      <c r="AU17" s="39"/>
      <c r="AV17" s="37"/>
      <c r="AW17" s="39"/>
      <c r="AX17" s="37"/>
      <c r="AY17" s="39"/>
      <c r="AZ17" s="37"/>
      <c r="BA17" s="39"/>
      <c r="BB17" s="37"/>
      <c r="BC17" s="77"/>
    </row>
    <row r="18" spans="1:55" ht="39.75" customHeight="1" thickBot="1">
      <c r="A18" s="114">
        <v>10</v>
      </c>
      <c r="B18" s="124" t="s">
        <v>107</v>
      </c>
      <c r="C18" s="136"/>
      <c r="D18" s="37">
        <v>2</v>
      </c>
      <c r="E18" s="39">
        <v>3</v>
      </c>
      <c r="F18" s="37">
        <v>2</v>
      </c>
      <c r="G18" s="77">
        <v>3</v>
      </c>
      <c r="H18" s="161"/>
      <c r="I18" s="39"/>
      <c r="J18" s="37">
        <v>3</v>
      </c>
      <c r="K18" s="77"/>
      <c r="L18" s="161">
        <v>3</v>
      </c>
      <c r="M18" s="39"/>
      <c r="N18" s="37"/>
      <c r="O18" s="77"/>
      <c r="P18" s="161">
        <v>5</v>
      </c>
      <c r="Q18" s="39"/>
      <c r="R18" s="37">
        <v>5</v>
      </c>
      <c r="S18" s="163"/>
      <c r="T18" s="167"/>
      <c r="U18" s="39"/>
      <c r="V18" s="39">
        <v>3</v>
      </c>
      <c r="W18" s="77"/>
      <c r="X18" s="165"/>
      <c r="Y18" s="39"/>
      <c r="Z18" s="39">
        <v>4</v>
      </c>
      <c r="AA18" s="163"/>
      <c r="AB18" s="167">
        <v>4</v>
      </c>
      <c r="AC18" s="39"/>
      <c r="AD18" s="39">
        <v>4</v>
      </c>
      <c r="AE18" s="77"/>
      <c r="AF18" s="161">
        <v>3</v>
      </c>
      <c r="AG18" s="39">
        <v>4</v>
      </c>
      <c r="AH18" s="37">
        <v>4</v>
      </c>
      <c r="AI18" s="77"/>
      <c r="AJ18" s="161"/>
      <c r="AK18" s="39"/>
      <c r="AL18" s="37"/>
      <c r="AM18" s="39"/>
      <c r="AN18" s="37"/>
      <c r="AO18" s="39"/>
      <c r="AP18" s="37"/>
      <c r="AQ18" s="39"/>
      <c r="AR18" s="37"/>
      <c r="AS18" s="39"/>
      <c r="AT18" s="37"/>
      <c r="AU18" s="39"/>
      <c r="AV18" s="37"/>
      <c r="AW18" s="39"/>
      <c r="AX18" s="37"/>
      <c r="AY18" s="39"/>
      <c r="AZ18" s="37"/>
      <c r="BA18" s="39"/>
      <c r="BB18" s="37"/>
      <c r="BC18" s="77"/>
    </row>
    <row r="19" spans="1:55" ht="39.75" customHeight="1" thickBot="1">
      <c r="A19" s="114">
        <v>11</v>
      </c>
      <c r="B19" s="124" t="s">
        <v>108</v>
      </c>
      <c r="C19" s="136"/>
      <c r="D19" s="37">
        <v>3</v>
      </c>
      <c r="E19" s="39"/>
      <c r="F19" s="37">
        <v>4</v>
      </c>
      <c r="G19" s="77"/>
      <c r="H19" s="161"/>
      <c r="I19" s="39"/>
      <c r="J19" s="37">
        <v>4</v>
      </c>
      <c r="K19" s="77"/>
      <c r="L19" s="161">
        <v>3</v>
      </c>
      <c r="M19" s="39"/>
      <c r="N19" s="37"/>
      <c r="O19" s="77"/>
      <c r="P19" s="161">
        <v>3</v>
      </c>
      <c r="Q19" s="39"/>
      <c r="R19" s="37">
        <v>3</v>
      </c>
      <c r="S19" s="163"/>
      <c r="T19" s="167"/>
      <c r="U19" s="39"/>
      <c r="V19" s="39">
        <v>4</v>
      </c>
      <c r="W19" s="77"/>
      <c r="X19" s="165"/>
      <c r="Y19" s="39"/>
      <c r="Z19" s="39">
        <v>4</v>
      </c>
      <c r="AA19" s="163"/>
      <c r="AB19" s="167">
        <v>4</v>
      </c>
      <c r="AC19" s="39"/>
      <c r="AD19" s="39">
        <v>4</v>
      </c>
      <c r="AE19" s="77"/>
      <c r="AF19" s="161">
        <v>4</v>
      </c>
      <c r="AG19" s="39"/>
      <c r="AH19" s="37">
        <v>4</v>
      </c>
      <c r="AI19" s="77"/>
      <c r="AJ19" s="161"/>
      <c r="AK19" s="39"/>
      <c r="AL19" s="37"/>
      <c r="AM19" s="39"/>
      <c r="AN19" s="37"/>
      <c r="AO19" s="39"/>
      <c r="AP19" s="37"/>
      <c r="AQ19" s="39"/>
      <c r="AR19" s="37"/>
      <c r="AS19" s="39"/>
      <c r="AT19" s="37"/>
      <c r="AU19" s="39"/>
      <c r="AV19" s="37"/>
      <c r="AW19" s="39"/>
      <c r="AX19" s="37"/>
      <c r="AY19" s="39"/>
      <c r="AZ19" s="37"/>
      <c r="BA19" s="39"/>
      <c r="BB19" s="37"/>
      <c r="BC19" s="77"/>
    </row>
    <row r="20" spans="1:55" ht="40.5" customHeight="1" thickBot="1">
      <c r="A20" s="114">
        <v>12</v>
      </c>
      <c r="B20" s="124" t="s">
        <v>109</v>
      </c>
      <c r="C20" s="136"/>
      <c r="D20" s="37">
        <v>2</v>
      </c>
      <c r="E20" s="39">
        <v>3</v>
      </c>
      <c r="F20" s="37">
        <v>3</v>
      </c>
      <c r="G20" s="77"/>
      <c r="H20" s="161"/>
      <c r="I20" s="39"/>
      <c r="J20" s="37">
        <v>4</v>
      </c>
      <c r="K20" s="77"/>
      <c r="L20" s="161">
        <v>3</v>
      </c>
      <c r="M20" s="39"/>
      <c r="N20" s="37"/>
      <c r="O20" s="77"/>
      <c r="P20" s="161">
        <v>2</v>
      </c>
      <c r="Q20" s="39"/>
      <c r="R20" s="37">
        <v>2</v>
      </c>
      <c r="S20" s="163"/>
      <c r="T20" s="167"/>
      <c r="U20" s="39"/>
      <c r="V20" s="39">
        <v>3</v>
      </c>
      <c r="W20" s="77"/>
      <c r="X20" s="165"/>
      <c r="Y20" s="39"/>
      <c r="Z20" s="39">
        <v>3</v>
      </c>
      <c r="AA20" s="163"/>
      <c r="AB20" s="167">
        <v>3</v>
      </c>
      <c r="AC20" s="39"/>
      <c r="AD20" s="39">
        <v>5</v>
      </c>
      <c r="AE20" s="77"/>
      <c r="AF20" s="161">
        <v>3</v>
      </c>
      <c r="AG20" s="39"/>
      <c r="AH20" s="37">
        <v>3</v>
      </c>
      <c r="AI20" s="77"/>
      <c r="AJ20" s="161"/>
      <c r="AK20" s="39"/>
      <c r="AL20" s="37"/>
      <c r="AM20" s="39"/>
      <c r="AN20" s="37"/>
      <c r="AO20" s="39"/>
      <c r="AP20" s="37"/>
      <c r="AQ20" s="39"/>
      <c r="AR20" s="37"/>
      <c r="AS20" s="39"/>
      <c r="AT20" s="37"/>
      <c r="AU20" s="39"/>
      <c r="AV20" s="37"/>
      <c r="AW20" s="39"/>
      <c r="AX20" s="37"/>
      <c r="AY20" s="39"/>
      <c r="AZ20" s="37"/>
      <c r="BA20" s="39"/>
      <c r="BB20" s="37"/>
      <c r="BC20" s="77"/>
    </row>
    <row r="21" spans="1:55" ht="38.25" customHeight="1" thickBot="1">
      <c r="A21" s="114">
        <v>13</v>
      </c>
      <c r="B21" s="124" t="s">
        <v>110</v>
      </c>
      <c r="C21" s="136"/>
      <c r="D21" s="37">
        <v>4</v>
      </c>
      <c r="E21" s="39"/>
      <c r="F21" s="37">
        <v>4</v>
      </c>
      <c r="G21" s="77">
        <v>5</v>
      </c>
      <c r="H21" s="161"/>
      <c r="I21" s="39"/>
      <c r="J21" s="37">
        <v>4</v>
      </c>
      <c r="K21" s="77"/>
      <c r="L21" s="161">
        <v>3</v>
      </c>
      <c r="M21" s="39">
        <v>4</v>
      </c>
      <c r="N21" s="37"/>
      <c r="O21" s="77"/>
      <c r="P21" s="161">
        <v>4</v>
      </c>
      <c r="Q21" s="39"/>
      <c r="R21" s="37">
        <v>4</v>
      </c>
      <c r="S21" s="163"/>
      <c r="T21" s="167"/>
      <c r="U21" s="39"/>
      <c r="V21" s="39">
        <v>4</v>
      </c>
      <c r="W21" s="77"/>
      <c r="X21" s="165"/>
      <c r="Y21" s="39"/>
      <c r="Z21" s="39">
        <v>5</v>
      </c>
      <c r="AA21" s="163"/>
      <c r="AB21" s="167">
        <v>3</v>
      </c>
      <c r="AC21" s="39"/>
      <c r="AD21" s="39">
        <v>5</v>
      </c>
      <c r="AE21" s="77"/>
      <c r="AF21" s="161">
        <v>5</v>
      </c>
      <c r="AG21" s="39"/>
      <c r="AH21" s="37">
        <v>4</v>
      </c>
      <c r="AI21" s="77"/>
      <c r="AJ21" s="161"/>
      <c r="AK21" s="39"/>
      <c r="AL21" s="37"/>
      <c r="AM21" s="39"/>
      <c r="AN21" s="37"/>
      <c r="AO21" s="39"/>
      <c r="AP21" s="37"/>
      <c r="AQ21" s="39"/>
      <c r="AR21" s="37"/>
      <c r="AS21" s="39"/>
      <c r="AT21" s="37"/>
      <c r="AU21" s="39"/>
      <c r="AV21" s="37"/>
      <c r="AW21" s="39"/>
      <c r="AX21" s="37"/>
      <c r="AY21" s="39"/>
      <c r="AZ21" s="37"/>
      <c r="BA21" s="39"/>
      <c r="BB21" s="37"/>
      <c r="BC21" s="77"/>
    </row>
    <row r="22" spans="1:55" ht="33.75" customHeight="1" thickBot="1">
      <c r="A22" s="114">
        <v>14</v>
      </c>
      <c r="B22" s="124" t="s">
        <v>111</v>
      </c>
      <c r="C22" s="136"/>
      <c r="D22" s="37">
        <v>4</v>
      </c>
      <c r="E22" s="39"/>
      <c r="F22" s="37">
        <v>4</v>
      </c>
      <c r="G22" s="77"/>
      <c r="H22" s="161"/>
      <c r="I22" s="39"/>
      <c r="J22" s="37">
        <v>4</v>
      </c>
      <c r="K22" s="77">
        <v>5</v>
      </c>
      <c r="L22" s="161">
        <v>4</v>
      </c>
      <c r="M22" s="39"/>
      <c r="N22" s="37"/>
      <c r="O22" s="77"/>
      <c r="P22" s="161">
        <v>3</v>
      </c>
      <c r="Q22" s="39">
        <v>4</v>
      </c>
      <c r="R22" s="37">
        <v>3</v>
      </c>
      <c r="S22" s="163">
        <v>5</v>
      </c>
      <c r="T22" s="167"/>
      <c r="U22" s="39"/>
      <c r="V22" s="39">
        <v>5</v>
      </c>
      <c r="W22" s="77"/>
      <c r="X22" s="165"/>
      <c r="Y22" s="39"/>
      <c r="Z22" s="39">
        <v>5</v>
      </c>
      <c r="AA22" s="163"/>
      <c r="AB22" s="167">
        <v>5</v>
      </c>
      <c r="AC22" s="39"/>
      <c r="AD22" s="39">
        <v>5</v>
      </c>
      <c r="AE22" s="77"/>
      <c r="AF22" s="161">
        <v>5</v>
      </c>
      <c r="AG22" s="39"/>
      <c r="AH22" s="37">
        <v>5</v>
      </c>
      <c r="AI22" s="77"/>
      <c r="AJ22" s="161"/>
      <c r="AK22" s="39"/>
      <c r="AL22" s="37"/>
      <c r="AM22" s="39"/>
      <c r="AN22" s="37"/>
      <c r="AO22" s="39"/>
      <c r="AP22" s="37"/>
      <c r="AQ22" s="39"/>
      <c r="AR22" s="37"/>
      <c r="AS22" s="39"/>
      <c r="AT22" s="37"/>
      <c r="AU22" s="39"/>
      <c r="AV22" s="37"/>
      <c r="AW22" s="39"/>
      <c r="AX22" s="37"/>
      <c r="AY22" s="39"/>
      <c r="AZ22" s="37"/>
      <c r="BA22" s="39"/>
      <c r="BB22" s="37"/>
      <c r="BC22" s="77"/>
    </row>
    <row r="23" spans="1:55" ht="36" customHeight="1" thickBot="1">
      <c r="A23" s="114">
        <v>15</v>
      </c>
      <c r="B23" s="124" t="s">
        <v>112</v>
      </c>
      <c r="C23" s="136"/>
      <c r="D23" s="37">
        <v>5</v>
      </c>
      <c r="E23" s="39"/>
      <c r="F23" s="37">
        <v>4</v>
      </c>
      <c r="G23" s="77"/>
      <c r="H23" s="161"/>
      <c r="I23" s="39"/>
      <c r="J23" s="37">
        <v>4</v>
      </c>
      <c r="K23" s="77">
        <v>5</v>
      </c>
      <c r="L23" s="161">
        <v>4</v>
      </c>
      <c r="M23" s="39">
        <v>5</v>
      </c>
      <c r="N23" s="37"/>
      <c r="O23" s="77"/>
      <c r="P23" s="161">
        <v>3</v>
      </c>
      <c r="Q23" s="39">
        <v>4</v>
      </c>
      <c r="R23" s="37">
        <v>3</v>
      </c>
      <c r="S23" s="163"/>
      <c r="T23" s="167"/>
      <c r="U23" s="39"/>
      <c r="V23" s="39">
        <v>4</v>
      </c>
      <c r="W23" s="77">
        <v>5</v>
      </c>
      <c r="X23" s="165"/>
      <c r="Y23" s="39"/>
      <c r="Z23" s="39">
        <v>5</v>
      </c>
      <c r="AA23" s="163"/>
      <c r="AB23" s="167">
        <v>5</v>
      </c>
      <c r="AC23" s="39"/>
      <c r="AD23" s="39">
        <v>5</v>
      </c>
      <c r="AE23" s="77"/>
      <c r="AF23" s="161">
        <v>5</v>
      </c>
      <c r="AG23" s="39"/>
      <c r="AH23" s="37">
        <v>5</v>
      </c>
      <c r="AI23" s="77"/>
      <c r="AJ23" s="161"/>
      <c r="AK23" s="39"/>
      <c r="AL23" s="37"/>
      <c r="AM23" s="39"/>
      <c r="AN23" s="37"/>
      <c r="AO23" s="39"/>
      <c r="AP23" s="37"/>
      <c r="AQ23" s="39"/>
      <c r="AR23" s="37"/>
      <c r="AS23" s="39"/>
      <c r="AT23" s="37"/>
      <c r="AU23" s="39"/>
      <c r="AV23" s="37"/>
      <c r="AW23" s="39"/>
      <c r="AX23" s="37"/>
      <c r="AY23" s="39"/>
      <c r="AZ23" s="37"/>
      <c r="BA23" s="39"/>
      <c r="BB23" s="37"/>
      <c r="BC23" s="77"/>
    </row>
    <row r="24" spans="1:55" ht="38.25" customHeight="1" thickBot="1">
      <c r="A24" s="114">
        <v>16</v>
      </c>
      <c r="B24" s="124" t="s">
        <v>113</v>
      </c>
      <c r="C24" s="136"/>
      <c r="D24" s="37">
        <v>4</v>
      </c>
      <c r="E24" s="39"/>
      <c r="F24" s="37">
        <v>3</v>
      </c>
      <c r="G24" s="77">
        <v>4</v>
      </c>
      <c r="H24" s="161"/>
      <c r="I24" s="39"/>
      <c r="J24" s="37">
        <v>4</v>
      </c>
      <c r="K24" s="77"/>
      <c r="L24" s="161">
        <v>4</v>
      </c>
      <c r="M24" s="39"/>
      <c r="N24" s="37"/>
      <c r="O24" s="77"/>
      <c r="P24" s="161">
        <v>3</v>
      </c>
      <c r="Q24" s="39"/>
      <c r="R24" s="37">
        <v>3</v>
      </c>
      <c r="S24" s="163"/>
      <c r="T24" s="167"/>
      <c r="U24" s="39"/>
      <c r="V24" s="39">
        <v>5</v>
      </c>
      <c r="W24" s="77"/>
      <c r="X24" s="165"/>
      <c r="Y24" s="39"/>
      <c r="Z24" s="39">
        <v>4</v>
      </c>
      <c r="AA24" s="163"/>
      <c r="AB24" s="167">
        <v>4</v>
      </c>
      <c r="AC24" s="39"/>
      <c r="AD24" s="39">
        <v>4</v>
      </c>
      <c r="AE24" s="77"/>
      <c r="AF24" s="161">
        <v>5</v>
      </c>
      <c r="AG24" s="39"/>
      <c r="AH24" s="37">
        <v>5</v>
      </c>
      <c r="AI24" s="77"/>
      <c r="AJ24" s="161"/>
      <c r="AK24" s="39"/>
      <c r="AL24" s="37"/>
      <c r="AM24" s="39"/>
      <c r="AN24" s="37"/>
      <c r="AO24" s="39"/>
      <c r="AP24" s="37"/>
      <c r="AQ24" s="39"/>
      <c r="AR24" s="37"/>
      <c r="AS24" s="39"/>
      <c r="AT24" s="37"/>
      <c r="AU24" s="39"/>
      <c r="AV24" s="37"/>
      <c r="AW24" s="39"/>
      <c r="AX24" s="37"/>
      <c r="AY24" s="39"/>
      <c r="AZ24" s="37"/>
      <c r="BA24" s="39"/>
      <c r="BB24" s="37"/>
      <c r="BC24" s="77"/>
    </row>
    <row r="25" spans="1:55" ht="61.5" customHeight="1" thickBot="1">
      <c r="A25" s="227" t="s">
        <v>1</v>
      </c>
      <c r="B25" s="228"/>
      <c r="C25" s="137"/>
      <c r="D25" s="139"/>
      <c r="E25" s="139"/>
      <c r="F25" s="37"/>
      <c r="G25" s="143"/>
      <c r="H25" s="162"/>
      <c r="I25" s="37"/>
      <c r="J25" s="37"/>
      <c r="K25" s="143"/>
      <c r="L25" s="162"/>
      <c r="M25" s="37"/>
      <c r="N25" s="37"/>
      <c r="O25" s="143"/>
      <c r="P25" s="162"/>
      <c r="Q25" s="169"/>
      <c r="R25" s="37"/>
      <c r="S25" s="164"/>
      <c r="T25" s="168"/>
      <c r="U25" s="169"/>
      <c r="V25" s="169"/>
      <c r="W25" s="170"/>
      <c r="X25" s="161"/>
      <c r="Y25" s="37"/>
      <c r="Z25" s="37"/>
      <c r="AA25" s="164"/>
      <c r="AB25" s="168"/>
      <c r="AC25" s="169"/>
      <c r="AD25" s="169"/>
      <c r="AE25" s="170"/>
      <c r="AF25" s="162"/>
      <c r="AG25" s="37"/>
      <c r="AH25" s="37"/>
      <c r="AI25" s="143"/>
      <c r="AJ25" s="162"/>
      <c r="AK25" s="37"/>
      <c r="AL25" s="37"/>
      <c r="AM25" s="37"/>
      <c r="AN25" s="139"/>
      <c r="AO25" s="37"/>
      <c r="AP25" s="139"/>
      <c r="AQ25" s="37"/>
      <c r="AR25" s="139"/>
      <c r="AS25" s="37"/>
      <c r="AT25" s="37"/>
      <c r="AU25" s="37"/>
      <c r="AV25" s="139"/>
      <c r="AW25" s="37"/>
      <c r="AX25" s="37"/>
      <c r="AY25" s="37"/>
      <c r="AZ25" s="139"/>
      <c r="BA25" s="37"/>
      <c r="BB25" s="37"/>
      <c r="BC25" s="143"/>
    </row>
    <row r="26" spans="1:55" s="41" customFormat="1" ht="15.75" customHeight="1">
      <c r="A26" s="144"/>
      <c r="B26" s="130"/>
      <c r="C26" s="130"/>
      <c r="D26" s="129"/>
      <c r="E26" s="129"/>
      <c r="F26" s="129"/>
      <c r="G26" s="129"/>
      <c r="H26" s="129"/>
      <c r="I26" s="129"/>
      <c r="J26" s="129"/>
      <c r="K26" s="129"/>
      <c r="L26" s="131"/>
      <c r="M26" s="131"/>
      <c r="N26" s="131"/>
      <c r="O26" s="131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45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45"/>
    </row>
    <row r="27" spans="1:55" ht="39.75" customHeight="1">
      <c r="A27" s="146" t="s">
        <v>133</v>
      </c>
      <c r="B27" s="226" t="s">
        <v>134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128"/>
      <c r="AA27" s="128"/>
      <c r="AB27" s="128"/>
      <c r="AC27" s="128"/>
      <c r="AD27" s="128"/>
      <c r="AE27" s="128"/>
      <c r="AF27" s="128"/>
      <c r="AG27" s="128"/>
      <c r="AH27" s="128"/>
      <c r="AI27" s="147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47"/>
    </row>
    <row r="28" spans="1:55" ht="23.25">
      <c r="A28" s="148"/>
      <c r="B28" s="149"/>
      <c r="C28" s="149"/>
      <c r="D28" s="149"/>
      <c r="E28" s="149"/>
      <c r="F28" s="149"/>
      <c r="G28" s="149"/>
      <c r="H28" s="150"/>
      <c r="I28" s="150"/>
      <c r="J28" s="150"/>
      <c r="K28" s="150"/>
      <c r="L28" s="151"/>
      <c r="M28" s="151"/>
      <c r="N28" s="151"/>
      <c r="O28" s="151"/>
      <c r="P28" s="150"/>
      <c r="Q28" s="150"/>
      <c r="R28" s="150"/>
      <c r="S28" s="150"/>
      <c r="T28" s="150"/>
      <c r="U28" s="150"/>
      <c r="V28" s="150"/>
      <c r="W28" s="150"/>
      <c r="X28" s="150"/>
      <c r="Y28" s="152"/>
      <c r="Z28" s="152"/>
      <c r="AA28" s="152"/>
      <c r="AB28" s="152"/>
      <c r="AC28" s="152"/>
      <c r="AD28" s="152"/>
      <c r="AE28" s="152"/>
      <c r="AF28" s="153"/>
      <c r="AG28" s="153"/>
      <c r="AH28" s="153"/>
      <c r="AI28" s="153"/>
      <c r="AJ28" s="152"/>
      <c r="AK28" s="152"/>
      <c r="AL28" s="152"/>
      <c r="AM28" s="152"/>
      <c r="AN28" s="153"/>
      <c r="AO28" s="153"/>
      <c r="AP28" s="153"/>
      <c r="AQ28" s="153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4"/>
    </row>
    <row r="29" spans="1:55" ht="13.5" thickBot="1">
      <c r="A29" s="155"/>
      <c r="B29" s="156"/>
      <c r="C29" s="156"/>
      <c r="D29" s="156"/>
      <c r="E29" s="156"/>
      <c r="F29" s="156"/>
      <c r="G29" s="156"/>
      <c r="H29" s="157"/>
      <c r="I29" s="157"/>
      <c r="J29" s="157"/>
      <c r="K29" s="157"/>
      <c r="L29" s="158"/>
      <c r="M29" s="158"/>
      <c r="N29" s="158"/>
      <c r="O29" s="158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6"/>
      <c r="AG29" s="156"/>
      <c r="AH29" s="156"/>
      <c r="AI29" s="156"/>
      <c r="AJ29" s="157"/>
      <c r="AK29" s="157"/>
      <c r="AL29" s="157"/>
      <c r="AM29" s="157"/>
      <c r="AN29" s="156"/>
      <c r="AO29" s="156"/>
      <c r="AP29" s="156"/>
      <c r="AQ29" s="156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9"/>
    </row>
  </sheetData>
  <sheetProtection/>
  <mergeCells count="56">
    <mergeCell ref="B27:Y27"/>
    <mergeCell ref="A25:B25"/>
    <mergeCell ref="L6:O6"/>
    <mergeCell ref="AN6:AQ6"/>
    <mergeCell ref="AN7:AQ7"/>
    <mergeCell ref="AZ6:BC6"/>
    <mergeCell ref="X6:AA6"/>
    <mergeCell ref="AZ7:BC7"/>
    <mergeCell ref="AF6:AI6"/>
    <mergeCell ref="AF7:AI7"/>
    <mergeCell ref="AR7:AU7"/>
    <mergeCell ref="AJ5:AM5"/>
    <mergeCell ref="A1:BC2"/>
    <mergeCell ref="AR4:AU4"/>
    <mergeCell ref="AR5:AU5"/>
    <mergeCell ref="B3:B8"/>
    <mergeCell ref="D6:G6"/>
    <mergeCell ref="C4:C8"/>
    <mergeCell ref="L7:O7"/>
    <mergeCell ref="D7:G7"/>
    <mergeCell ref="H6:K6"/>
    <mergeCell ref="X7:AA7"/>
    <mergeCell ref="AF5:AI5"/>
    <mergeCell ref="AB7:AE7"/>
    <mergeCell ref="P7:S7"/>
    <mergeCell ref="H5:K5"/>
    <mergeCell ref="T6:W6"/>
    <mergeCell ref="T7:W7"/>
    <mergeCell ref="AV6:AY6"/>
    <mergeCell ref="AV7:AY7"/>
    <mergeCell ref="AR6:AU6"/>
    <mergeCell ref="AF4:AI4"/>
    <mergeCell ref="AN4:AQ4"/>
    <mergeCell ref="X5:AA5"/>
    <mergeCell ref="AB6:AE6"/>
    <mergeCell ref="AJ7:AM7"/>
    <mergeCell ref="AJ6:AM6"/>
    <mergeCell ref="AV4:AY4"/>
    <mergeCell ref="A3:A8"/>
    <mergeCell ref="AZ5:BC5"/>
    <mergeCell ref="AB5:AE5"/>
    <mergeCell ref="P6:S6"/>
    <mergeCell ref="H4:K4"/>
    <mergeCell ref="P5:S5"/>
    <mergeCell ref="L4:O4"/>
    <mergeCell ref="L5:O5"/>
    <mergeCell ref="H7:K7"/>
    <mergeCell ref="T5:W5"/>
    <mergeCell ref="D3:BC3"/>
    <mergeCell ref="D5:G5"/>
    <mergeCell ref="AN5:AQ5"/>
    <mergeCell ref="P4:S4"/>
    <mergeCell ref="D4:G4"/>
    <mergeCell ref="AJ4:AM4"/>
    <mergeCell ref="AZ4:BC4"/>
    <mergeCell ref="AV5:AY5"/>
  </mergeCells>
  <printOptions horizontalCentered="1"/>
  <pageMargins left="0" right="0" top="0.3937007874015748" bottom="0.1968503937007874" header="0" footer="0"/>
  <pageSetup horizontalDpi="300" verticalDpi="300" orientation="landscape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0"/>
  <sheetViews>
    <sheetView view="pageLayout" zoomScaleSheetLayoutView="100" workbookViewId="0" topLeftCell="A1">
      <selection activeCell="L25" sqref="L25"/>
    </sheetView>
  </sheetViews>
  <sheetFormatPr defaultColWidth="9.140625" defaultRowHeight="12.75"/>
  <cols>
    <col min="1" max="2" width="4.57421875" style="5" customWidth="1"/>
    <col min="3" max="3" width="43.140625" style="5" customWidth="1"/>
    <col min="4" max="4" width="14.140625" style="5" customWidth="1"/>
    <col min="5" max="6" width="4.7109375" style="5" hidden="1" customWidth="1"/>
    <col min="7" max="7" width="9.421875" style="5" customWidth="1"/>
    <col min="8" max="8" width="4.7109375" style="5" hidden="1" customWidth="1"/>
    <col min="9" max="9" width="4.28125" style="5" hidden="1" customWidth="1"/>
    <col min="10" max="10" width="11.421875" style="5" customWidth="1"/>
    <col min="11" max="11" width="9.28125" style="5" customWidth="1"/>
    <col min="12" max="12" width="10.8515625" style="5" customWidth="1"/>
    <col min="13" max="13" width="11.421875" style="5" customWidth="1"/>
    <col min="14" max="14" width="9.00390625" style="5" customWidth="1"/>
    <col min="15" max="15" width="16.0039062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81" t="str">
        <f>M!C6</f>
        <v>12-шакл</v>
      </c>
    </row>
    <row r="2" spans="1:15" ht="15.75" customHeight="1">
      <c r="A2" s="273" t="s">
        <v>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15.75" customHeight="1">
      <c r="A3" s="273" t="s">
        <v>37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ht="15.75" customHeight="1">
      <c r="A4" s="274" t="s">
        <v>38</v>
      </c>
      <c r="B4" s="274"/>
      <c r="C4" s="274"/>
      <c r="D4" s="274"/>
      <c r="E4" s="274"/>
      <c r="F4" s="274"/>
      <c r="G4" s="274"/>
      <c r="H4" s="274"/>
      <c r="I4" s="274"/>
      <c r="J4" s="18" t="s">
        <v>22</v>
      </c>
      <c r="K4" s="31" t="str">
        <f>M!C1</f>
        <v>17-</v>
      </c>
      <c r="L4" s="31"/>
      <c r="M4" s="19"/>
      <c r="N4" s="19"/>
      <c r="O4" s="19"/>
    </row>
    <row r="5" spans="1:15" ht="15.75" customHeight="1">
      <c r="A5" s="274" t="str">
        <f>M!C20</f>
        <v>2016-2017 ўқув йили  </v>
      </c>
      <c r="B5" s="274"/>
      <c r="C5" s="274"/>
      <c r="D5" s="274"/>
      <c r="E5" s="274"/>
      <c r="F5" s="274"/>
      <c r="G5" s="274"/>
      <c r="H5" s="274"/>
      <c r="I5" s="54"/>
      <c r="J5" s="54" t="str">
        <f>M!C2</f>
        <v>Кузги</v>
      </c>
      <c r="K5" s="53" t="s">
        <v>24</v>
      </c>
      <c r="N5" s="53"/>
      <c r="O5" s="53"/>
    </row>
    <row r="6" spans="1:15" ht="15.75" customHeight="1">
      <c r="A6" s="273" t="str">
        <f>M!B20</f>
        <v>Сув хўжалигида менежмент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</row>
    <row r="7" spans="1:15" ht="15.75" customHeight="1">
      <c r="A7" s="18"/>
      <c r="B7" s="18"/>
      <c r="C7" s="59">
        <f>M!C3</f>
        <v>1</v>
      </c>
      <c r="D7" s="58" t="s">
        <v>6</v>
      </c>
      <c r="E7" s="275"/>
      <c r="F7" s="275"/>
      <c r="G7" s="30">
        <f>M!C4</f>
        <v>1</v>
      </c>
      <c r="H7" s="275"/>
      <c r="I7" s="275"/>
      <c r="J7" s="58" t="s">
        <v>23</v>
      </c>
      <c r="K7" s="30">
        <f>M!C5</f>
        <v>1</v>
      </c>
      <c r="L7" s="20" t="s">
        <v>7</v>
      </c>
      <c r="M7" s="20"/>
      <c r="N7" s="20"/>
      <c r="O7" s="20"/>
    </row>
    <row r="8" spans="1:15" ht="15.75" customHeight="1">
      <c r="A8" s="276" t="s">
        <v>39</v>
      </c>
      <c r="B8" s="276"/>
      <c r="C8" s="55">
        <f>M!B14</f>
        <v>0</v>
      </c>
      <c r="D8" s="50" t="s">
        <v>50</v>
      </c>
      <c r="E8" s="50"/>
      <c r="F8" s="50"/>
      <c r="G8" s="64">
        <f>ЖН!AJ6</f>
        <v>0</v>
      </c>
      <c r="H8" s="64"/>
      <c r="I8" s="66"/>
      <c r="J8" s="66"/>
      <c r="K8" s="63"/>
      <c r="L8" s="43" t="s">
        <v>49</v>
      </c>
      <c r="M8" s="43"/>
      <c r="N8" s="62">
        <f>ЖН!AJ7</f>
        <v>0</v>
      </c>
      <c r="O8" s="65"/>
    </row>
    <row r="9" spans="1:15" ht="18.75" customHeight="1">
      <c r="A9" s="21" t="s">
        <v>25</v>
      </c>
      <c r="B9" s="21"/>
      <c r="C9" s="281" t="s">
        <v>26</v>
      </c>
      <c r="D9" s="281"/>
      <c r="E9" s="281"/>
      <c r="F9" s="281"/>
      <c r="G9" s="32">
        <f>M!C14</f>
        <v>123</v>
      </c>
      <c r="H9" s="283" t="s">
        <v>43</v>
      </c>
      <c r="I9" s="283"/>
      <c r="J9" s="283"/>
      <c r="K9" s="283"/>
      <c r="L9" s="32">
        <f>M!E14</f>
        <v>13</v>
      </c>
      <c r="M9" s="69" t="str">
        <f>M!F14</f>
        <v>Феврал. 2017й.</v>
      </c>
      <c r="N9" s="45"/>
      <c r="O9" s="45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5.75" customHeight="1" thickBot="1">
      <c r="A11" s="277" t="s">
        <v>0</v>
      </c>
      <c r="B11" s="278" t="s">
        <v>40</v>
      </c>
      <c r="C11" s="278"/>
      <c r="D11" s="279" t="s">
        <v>8</v>
      </c>
      <c r="E11" s="278" t="s">
        <v>9</v>
      </c>
      <c r="F11" s="278"/>
      <c r="G11" s="278"/>
      <c r="H11" s="278"/>
      <c r="I11" s="278"/>
      <c r="J11" s="278"/>
      <c r="K11" s="278"/>
      <c r="L11" s="280" t="s">
        <v>10</v>
      </c>
      <c r="M11" s="280" t="s">
        <v>11</v>
      </c>
      <c r="N11" s="280" t="s">
        <v>12</v>
      </c>
      <c r="O11" s="278" t="s">
        <v>13</v>
      </c>
    </row>
    <row r="12" spans="1:15" ht="71.25" customHeight="1" thickBot="1">
      <c r="A12" s="277"/>
      <c r="B12" s="278"/>
      <c r="C12" s="278"/>
      <c r="D12" s="279"/>
      <c r="E12" s="82" t="s">
        <v>2</v>
      </c>
      <c r="F12" s="82" t="s">
        <v>3</v>
      </c>
      <c r="G12" s="82" t="s">
        <v>64</v>
      </c>
      <c r="H12" s="82" t="s">
        <v>34</v>
      </c>
      <c r="I12" s="82" t="s">
        <v>35</v>
      </c>
      <c r="J12" s="82" t="s">
        <v>57</v>
      </c>
      <c r="K12" s="82" t="s">
        <v>60</v>
      </c>
      <c r="L12" s="280"/>
      <c r="M12" s="280"/>
      <c r="N12" s="280"/>
      <c r="O12" s="278"/>
    </row>
    <row r="13" spans="1:15" s="6" customFormat="1" ht="27.75" customHeight="1" thickBot="1">
      <c r="A13" s="83">
        <v>1</v>
      </c>
      <c r="B13" s="285" t="str">
        <f>ЖН!B9</f>
        <v>Раҳмонов Маҳмуджон Зайниддин ўғли</v>
      </c>
      <c r="C13" s="285"/>
      <c r="D13" s="84">
        <f>ЖН!C9</f>
        <v>0</v>
      </c>
      <c r="E13" s="83">
        <f>ЖН!AN9+ЖН!AO9</f>
        <v>0</v>
      </c>
      <c r="F13" s="83">
        <f>ЖН!AP9+ЖН!AQ9</f>
        <v>0</v>
      </c>
      <c r="G13" s="83">
        <f>ЖН!AJ9+ЖН!AK9+ЖН!AL9+ЖН!AM9</f>
        <v>0</v>
      </c>
      <c r="H13" s="83" t="e">
        <f>ОН!#REF!+ОН!#REF!</f>
        <v>#REF!</v>
      </c>
      <c r="I13" s="83" t="e">
        <f>ОН!#REF!+ОН!#REF!</f>
        <v>#REF!</v>
      </c>
      <c r="J13" s="83">
        <f>ОН!AB9+ОН!AC9+ОН!AD9+ОН!AE9</f>
        <v>0</v>
      </c>
      <c r="K13" s="83">
        <f>G13+J13</f>
        <v>0</v>
      </c>
      <c r="L13" s="93" t="str">
        <f aca="true" t="shared" si="0" ref="L13:L29">IF(OR(K13&lt;39),"-","")</f>
        <v>-</v>
      </c>
      <c r="M13" s="86">
        <f>IF(L13="-",K13,"")</f>
        <v>0</v>
      </c>
      <c r="N13" s="86" t="str">
        <f>IF(L13="-","-","")</f>
        <v>-</v>
      </c>
      <c r="O13" s="86"/>
    </row>
    <row r="14" spans="1:15" s="6" customFormat="1" ht="27.75" customHeight="1" thickBot="1">
      <c r="A14" s="83">
        <v>2</v>
      </c>
      <c r="B14" s="285" t="str">
        <f>ЖН!B10</f>
        <v>Раҳимова Ҳамида Феруз қизи</v>
      </c>
      <c r="C14" s="285"/>
      <c r="D14" s="84">
        <f>ЖН!C10</f>
        <v>0</v>
      </c>
      <c r="E14" s="83">
        <f>ЖН!AN10+ЖН!AO10</f>
        <v>0</v>
      </c>
      <c r="F14" s="83">
        <f>ЖН!AP10+ЖН!AQ10</f>
        <v>0</v>
      </c>
      <c r="G14" s="83">
        <f>ЖН!AJ10+ЖН!AK10+ЖН!AL10+ЖН!AM10</f>
        <v>0</v>
      </c>
      <c r="H14" s="83" t="e">
        <f>ОН!#REF!+ОН!#REF!</f>
        <v>#REF!</v>
      </c>
      <c r="I14" s="83" t="e">
        <f>ОН!#REF!+ОН!#REF!</f>
        <v>#REF!</v>
      </c>
      <c r="J14" s="83">
        <f>ОН!AB10+ОН!AC10+ОН!AD10+ОН!AE10</f>
        <v>0</v>
      </c>
      <c r="K14" s="83">
        <f aca="true" t="shared" si="1" ref="K14:K29">G14+J14</f>
        <v>0</v>
      </c>
      <c r="L14" s="93" t="str">
        <f t="shared" si="0"/>
        <v>-</v>
      </c>
      <c r="M14" s="86">
        <f aca="true" t="shared" si="2" ref="M14:M29">IF(L14="-",K14,"")</f>
        <v>0</v>
      </c>
      <c r="N14" s="86" t="str">
        <f aca="true" t="shared" si="3" ref="N14:N29">IF(L14="-","-","")</f>
        <v>-</v>
      </c>
      <c r="O14" s="86"/>
    </row>
    <row r="15" spans="1:15" s="6" customFormat="1" ht="27.75" customHeight="1" thickBot="1">
      <c r="A15" s="83">
        <v>3</v>
      </c>
      <c r="B15" s="285" t="str">
        <f>ЖН!B11</f>
        <v>Шарипов Сирожиддин Максудбекович</v>
      </c>
      <c r="C15" s="285"/>
      <c r="D15" s="84">
        <f>ЖН!C11</f>
        <v>0</v>
      </c>
      <c r="E15" s="83">
        <f>ЖН!AN11+ЖН!AO11</f>
        <v>0</v>
      </c>
      <c r="F15" s="83">
        <f>ЖН!AP11+ЖН!AQ11</f>
        <v>0</v>
      </c>
      <c r="G15" s="83">
        <f>ЖН!AJ11+ЖН!AK11+ЖН!AL11+ЖН!AM11</f>
        <v>0</v>
      </c>
      <c r="H15" s="83" t="e">
        <f>ОН!#REF!+ОН!#REF!</f>
        <v>#REF!</v>
      </c>
      <c r="I15" s="83" t="e">
        <f>ОН!#REF!+ОН!#REF!</f>
        <v>#REF!</v>
      </c>
      <c r="J15" s="83">
        <f>ОН!AB11+ОН!AC11+ОН!AD11+ОН!AE11</f>
        <v>0</v>
      </c>
      <c r="K15" s="83">
        <f t="shared" si="1"/>
        <v>0</v>
      </c>
      <c r="L15" s="93" t="str">
        <f t="shared" si="0"/>
        <v>-</v>
      </c>
      <c r="M15" s="86">
        <f t="shared" si="2"/>
        <v>0</v>
      </c>
      <c r="N15" s="86" t="str">
        <f t="shared" si="3"/>
        <v>-</v>
      </c>
      <c r="O15" s="86"/>
    </row>
    <row r="16" spans="1:15" s="6" customFormat="1" ht="27.75" customHeight="1" thickBot="1">
      <c r="A16" s="83">
        <v>4</v>
      </c>
      <c r="B16" s="285" t="str">
        <f>ЖН!B24</f>
        <v>Абдуғаффоров Азизжон Фурқат ўғли</v>
      </c>
      <c r="C16" s="285"/>
      <c r="D16" s="84" t="e">
        <f>ЖН!#REF!</f>
        <v>#REF!</v>
      </c>
      <c r="E16" s="83" t="e">
        <f>ЖН!#REF!+ЖН!#REF!</f>
        <v>#REF!</v>
      </c>
      <c r="F16" s="83" t="e">
        <f>ЖН!#REF!+ЖН!#REF!</f>
        <v>#REF!</v>
      </c>
      <c r="G16" s="83" t="e">
        <f>ЖН!#REF!+ЖН!#REF!+ЖН!#REF!+ЖН!#REF!</f>
        <v>#REF!</v>
      </c>
      <c r="H16" s="83" t="e">
        <f>ОН!#REF!+ОН!#REF!</f>
        <v>#REF!</v>
      </c>
      <c r="I16" s="83" t="e">
        <f>ОН!#REF!+ОН!#REF!</f>
        <v>#REF!</v>
      </c>
      <c r="J16" s="83" t="e">
        <f>ОН!#REF!+ОН!#REF!+ОН!#REF!+ОН!#REF!</f>
        <v>#REF!</v>
      </c>
      <c r="K16" s="83" t="e">
        <f t="shared" si="1"/>
        <v>#REF!</v>
      </c>
      <c r="L16" s="93" t="e">
        <f t="shared" si="0"/>
        <v>#REF!</v>
      </c>
      <c r="M16" s="86" t="e">
        <f t="shared" si="2"/>
        <v>#REF!</v>
      </c>
      <c r="N16" s="86" t="e">
        <f t="shared" si="3"/>
        <v>#REF!</v>
      </c>
      <c r="O16" s="86"/>
    </row>
    <row r="17" spans="1:15" s="6" customFormat="1" ht="27.75" customHeight="1" thickBot="1">
      <c r="A17" s="83">
        <v>5</v>
      </c>
      <c r="B17" s="285" t="e">
        <f>ЖН!#REF!</f>
        <v>#REF!</v>
      </c>
      <c r="C17" s="285"/>
      <c r="D17" s="84" t="e">
        <f>ЖН!#REF!</f>
        <v>#REF!</v>
      </c>
      <c r="E17" s="83" t="e">
        <f>ЖН!#REF!+ЖН!#REF!</f>
        <v>#REF!</v>
      </c>
      <c r="F17" s="83" t="e">
        <f>ЖН!#REF!+ЖН!#REF!</f>
        <v>#REF!</v>
      </c>
      <c r="G17" s="83" t="e">
        <f>ЖН!#REF!+ЖН!#REF!+ЖН!#REF!+ЖН!#REF!</f>
        <v>#REF!</v>
      </c>
      <c r="H17" s="83" t="e">
        <f>ОН!#REF!+ОН!#REF!</f>
        <v>#REF!</v>
      </c>
      <c r="I17" s="83" t="e">
        <f>ОН!#REF!+ОН!#REF!</f>
        <v>#REF!</v>
      </c>
      <c r="J17" s="83" t="e">
        <f>ОН!#REF!+ОН!#REF!+ОН!#REF!+ОН!#REF!</f>
        <v>#REF!</v>
      </c>
      <c r="K17" s="83" t="e">
        <f t="shared" si="1"/>
        <v>#REF!</v>
      </c>
      <c r="L17" s="93" t="e">
        <f t="shared" si="0"/>
        <v>#REF!</v>
      </c>
      <c r="M17" s="86" t="e">
        <f t="shared" si="2"/>
        <v>#REF!</v>
      </c>
      <c r="N17" s="86" t="e">
        <f t="shared" si="3"/>
        <v>#REF!</v>
      </c>
      <c r="O17" s="86"/>
    </row>
    <row r="18" spans="1:15" s="6" customFormat="1" ht="27.75" customHeight="1" thickBot="1">
      <c r="A18" s="83">
        <v>6</v>
      </c>
      <c r="B18" s="285" t="e">
        <f>ЖН!#REF!</f>
        <v>#REF!</v>
      </c>
      <c r="C18" s="285"/>
      <c r="D18" s="84" t="e">
        <f>ЖН!#REF!</f>
        <v>#REF!</v>
      </c>
      <c r="E18" s="83" t="e">
        <f>ЖН!#REF!+ЖН!#REF!</f>
        <v>#REF!</v>
      </c>
      <c r="F18" s="83" t="e">
        <f>ЖН!#REF!+ЖН!#REF!</f>
        <v>#REF!</v>
      </c>
      <c r="G18" s="83" t="e">
        <f>ЖН!#REF!+ЖН!#REF!+ЖН!#REF!+ЖН!#REF!</f>
        <v>#REF!</v>
      </c>
      <c r="H18" s="83" t="e">
        <f>ОН!#REF!+ОН!#REF!</f>
        <v>#REF!</v>
      </c>
      <c r="I18" s="83" t="e">
        <f>ОН!#REF!+ОН!#REF!</f>
        <v>#REF!</v>
      </c>
      <c r="J18" s="83" t="e">
        <f>ОН!#REF!+ОН!#REF!+ОН!#REF!+ОН!#REF!</f>
        <v>#REF!</v>
      </c>
      <c r="K18" s="83" t="e">
        <f t="shared" si="1"/>
        <v>#REF!</v>
      </c>
      <c r="L18" s="93" t="e">
        <f t="shared" si="0"/>
        <v>#REF!</v>
      </c>
      <c r="M18" s="86" t="e">
        <f t="shared" si="2"/>
        <v>#REF!</v>
      </c>
      <c r="N18" s="86" t="e">
        <f t="shared" si="3"/>
        <v>#REF!</v>
      </c>
      <c r="O18" s="86"/>
    </row>
    <row r="19" spans="1:15" s="6" customFormat="1" ht="27.75" customHeight="1" thickBot="1">
      <c r="A19" s="83">
        <v>7</v>
      </c>
      <c r="B19" s="285" t="e">
        <f>ЖН!#REF!</f>
        <v>#REF!</v>
      </c>
      <c r="C19" s="285"/>
      <c r="D19" s="84" t="e">
        <f>ЖН!#REF!</f>
        <v>#REF!</v>
      </c>
      <c r="E19" s="83" t="e">
        <f>ЖН!#REF!+ЖН!#REF!</f>
        <v>#REF!</v>
      </c>
      <c r="F19" s="83" t="e">
        <f>ЖН!#REF!+ЖН!#REF!</f>
        <v>#REF!</v>
      </c>
      <c r="G19" s="83" t="e">
        <f>ЖН!#REF!+ЖН!#REF!+ЖН!#REF!+ЖН!#REF!</f>
        <v>#REF!</v>
      </c>
      <c r="H19" s="83" t="e">
        <f>ОН!#REF!+ОН!#REF!</f>
        <v>#REF!</v>
      </c>
      <c r="I19" s="83" t="e">
        <f>ОН!#REF!+ОН!#REF!</f>
        <v>#REF!</v>
      </c>
      <c r="J19" s="83" t="e">
        <f>ОН!#REF!+ОН!#REF!+ОН!#REF!+ОН!#REF!</f>
        <v>#REF!</v>
      </c>
      <c r="K19" s="83" t="e">
        <f t="shared" si="1"/>
        <v>#REF!</v>
      </c>
      <c r="L19" s="93" t="e">
        <f t="shared" si="0"/>
        <v>#REF!</v>
      </c>
      <c r="M19" s="86" t="e">
        <f t="shared" si="2"/>
        <v>#REF!</v>
      </c>
      <c r="N19" s="86" t="e">
        <f t="shared" si="3"/>
        <v>#REF!</v>
      </c>
      <c r="O19" s="86"/>
    </row>
    <row r="20" spans="1:15" s="6" customFormat="1" ht="27.75" customHeight="1" thickBot="1">
      <c r="A20" s="83">
        <v>8</v>
      </c>
      <c r="B20" s="285" t="e">
        <f>ЖН!#REF!</f>
        <v>#REF!</v>
      </c>
      <c r="C20" s="285"/>
      <c r="D20" s="84" t="e">
        <f>ЖН!#REF!</f>
        <v>#REF!</v>
      </c>
      <c r="E20" s="83" t="e">
        <f>ЖН!#REF!+ЖН!#REF!</f>
        <v>#REF!</v>
      </c>
      <c r="F20" s="83" t="e">
        <f>ЖН!#REF!+ЖН!#REF!</f>
        <v>#REF!</v>
      </c>
      <c r="G20" s="83" t="e">
        <f>ЖН!#REF!+ЖН!#REF!+ЖН!#REF!+ЖН!#REF!</f>
        <v>#REF!</v>
      </c>
      <c r="H20" s="83" t="e">
        <f>ОН!#REF!+ОН!#REF!</f>
        <v>#REF!</v>
      </c>
      <c r="I20" s="83" t="e">
        <f>ОН!#REF!+ОН!#REF!</f>
        <v>#REF!</v>
      </c>
      <c r="J20" s="83" t="e">
        <f>ОН!#REF!+ОН!#REF!+ОН!#REF!+ОН!#REF!</f>
        <v>#REF!</v>
      </c>
      <c r="K20" s="83" t="e">
        <f t="shared" si="1"/>
        <v>#REF!</v>
      </c>
      <c r="L20" s="93" t="e">
        <f t="shared" si="0"/>
        <v>#REF!</v>
      </c>
      <c r="M20" s="86" t="e">
        <f t="shared" si="2"/>
        <v>#REF!</v>
      </c>
      <c r="N20" s="86" t="e">
        <f t="shared" si="3"/>
        <v>#REF!</v>
      </c>
      <c r="O20" s="86"/>
    </row>
    <row r="21" spans="1:15" s="6" customFormat="1" ht="27.75" customHeight="1" thickBot="1">
      <c r="A21" s="83">
        <v>9</v>
      </c>
      <c r="B21" s="285" t="e">
        <f>ЖН!#REF!</f>
        <v>#REF!</v>
      </c>
      <c r="C21" s="285"/>
      <c r="D21" s="84" t="e">
        <f>ЖН!#REF!</f>
        <v>#REF!</v>
      </c>
      <c r="E21" s="83" t="e">
        <f>ЖН!#REF!+ЖН!#REF!</f>
        <v>#REF!</v>
      </c>
      <c r="F21" s="83" t="e">
        <f>ЖН!#REF!+ЖН!#REF!</f>
        <v>#REF!</v>
      </c>
      <c r="G21" s="83" t="e">
        <f>ЖН!#REF!+ЖН!#REF!+ЖН!#REF!+ЖН!#REF!</f>
        <v>#REF!</v>
      </c>
      <c r="H21" s="83" t="e">
        <f>ОН!#REF!+ОН!#REF!</f>
        <v>#REF!</v>
      </c>
      <c r="I21" s="83" t="e">
        <f>ОН!#REF!+ОН!#REF!</f>
        <v>#REF!</v>
      </c>
      <c r="J21" s="83" t="e">
        <f>ОН!#REF!+ОН!#REF!+ОН!#REF!+ОН!#REF!</f>
        <v>#REF!</v>
      </c>
      <c r="K21" s="83" t="e">
        <f t="shared" si="1"/>
        <v>#REF!</v>
      </c>
      <c r="L21" s="93" t="e">
        <f t="shared" si="0"/>
        <v>#REF!</v>
      </c>
      <c r="M21" s="86" t="e">
        <f t="shared" si="2"/>
        <v>#REF!</v>
      </c>
      <c r="N21" s="86" t="e">
        <f t="shared" si="3"/>
        <v>#REF!</v>
      </c>
      <c r="O21" s="86"/>
    </row>
    <row r="22" spans="1:15" s="6" customFormat="1" ht="27.75" customHeight="1" thickBot="1">
      <c r="A22" s="83">
        <v>10</v>
      </c>
      <c r="B22" s="285" t="e">
        <f>ЖН!#REF!</f>
        <v>#REF!</v>
      </c>
      <c r="C22" s="285"/>
      <c r="D22" s="84" t="e">
        <f>ЖН!#REF!</f>
        <v>#REF!</v>
      </c>
      <c r="E22" s="83" t="e">
        <f>ЖН!#REF!+ЖН!#REF!</f>
        <v>#REF!</v>
      </c>
      <c r="F22" s="83" t="e">
        <f>ЖН!#REF!+ЖН!#REF!</f>
        <v>#REF!</v>
      </c>
      <c r="G22" s="83" t="e">
        <f>ЖН!#REF!+ЖН!#REF!+ЖН!#REF!+ЖН!#REF!</f>
        <v>#REF!</v>
      </c>
      <c r="H22" s="83" t="e">
        <f>ОН!#REF!+ОН!#REF!</f>
        <v>#REF!</v>
      </c>
      <c r="I22" s="83" t="e">
        <f>ОН!#REF!+ОН!#REF!</f>
        <v>#REF!</v>
      </c>
      <c r="J22" s="83" t="e">
        <f>ОН!#REF!+ОН!#REF!+ОН!#REF!+ОН!#REF!</f>
        <v>#REF!</v>
      </c>
      <c r="K22" s="83" t="e">
        <f t="shared" si="1"/>
        <v>#REF!</v>
      </c>
      <c r="L22" s="93" t="e">
        <f t="shared" si="0"/>
        <v>#REF!</v>
      </c>
      <c r="M22" s="86" t="e">
        <f t="shared" si="2"/>
        <v>#REF!</v>
      </c>
      <c r="N22" s="86" t="e">
        <f t="shared" si="3"/>
        <v>#REF!</v>
      </c>
      <c r="O22" s="86"/>
    </row>
    <row r="23" spans="1:15" s="6" customFormat="1" ht="27.75" customHeight="1" thickBot="1">
      <c r="A23" s="83">
        <v>11</v>
      </c>
      <c r="B23" s="285" t="e">
        <f>ЖН!#REF!</f>
        <v>#REF!</v>
      </c>
      <c r="C23" s="285"/>
      <c r="D23" s="84" t="e">
        <f>ЖН!#REF!</f>
        <v>#REF!</v>
      </c>
      <c r="E23" s="83" t="e">
        <f>ЖН!#REF!+ЖН!#REF!</f>
        <v>#REF!</v>
      </c>
      <c r="F23" s="83" t="e">
        <f>ЖН!#REF!+ЖН!#REF!</f>
        <v>#REF!</v>
      </c>
      <c r="G23" s="83" t="e">
        <f>ЖН!#REF!+ЖН!#REF!+ЖН!#REF!+ЖН!#REF!</f>
        <v>#REF!</v>
      </c>
      <c r="H23" s="83" t="e">
        <f>ОН!#REF!+ОН!#REF!</f>
        <v>#REF!</v>
      </c>
      <c r="I23" s="83" t="e">
        <f>ОН!#REF!+ОН!#REF!</f>
        <v>#REF!</v>
      </c>
      <c r="J23" s="83" t="e">
        <f>ОН!#REF!+ОН!#REF!+ОН!#REF!+ОН!#REF!</f>
        <v>#REF!</v>
      </c>
      <c r="K23" s="83" t="e">
        <f t="shared" si="1"/>
        <v>#REF!</v>
      </c>
      <c r="L23" s="93" t="e">
        <f t="shared" si="0"/>
        <v>#REF!</v>
      </c>
      <c r="M23" s="86" t="e">
        <f t="shared" si="2"/>
        <v>#REF!</v>
      </c>
      <c r="N23" s="86" t="e">
        <f t="shared" si="3"/>
        <v>#REF!</v>
      </c>
      <c r="O23" s="86"/>
    </row>
    <row r="24" spans="1:15" s="6" customFormat="1" ht="27.75" customHeight="1" thickBot="1">
      <c r="A24" s="83">
        <v>12</v>
      </c>
      <c r="B24" s="285" t="e">
        <f>ЖН!#REF!</f>
        <v>#REF!</v>
      </c>
      <c r="C24" s="285"/>
      <c r="D24" s="84" t="e">
        <f>ЖН!#REF!</f>
        <v>#REF!</v>
      </c>
      <c r="E24" s="83" t="e">
        <f>ЖН!#REF!+ЖН!#REF!</f>
        <v>#REF!</v>
      </c>
      <c r="F24" s="83" t="e">
        <f>ЖН!#REF!+ЖН!#REF!</f>
        <v>#REF!</v>
      </c>
      <c r="G24" s="83" t="e">
        <f>ЖН!#REF!+ЖН!#REF!+ЖН!#REF!+ЖН!#REF!</f>
        <v>#REF!</v>
      </c>
      <c r="H24" s="83" t="e">
        <f>ОН!#REF!+ОН!#REF!</f>
        <v>#REF!</v>
      </c>
      <c r="I24" s="83" t="e">
        <f>ОН!#REF!+ОН!#REF!</f>
        <v>#REF!</v>
      </c>
      <c r="J24" s="83" t="e">
        <f>ОН!#REF!+ОН!#REF!+ОН!#REF!+ОН!#REF!</f>
        <v>#REF!</v>
      </c>
      <c r="K24" s="83" t="e">
        <f t="shared" si="1"/>
        <v>#REF!</v>
      </c>
      <c r="L24" s="93" t="e">
        <f t="shared" si="0"/>
        <v>#REF!</v>
      </c>
      <c r="M24" s="86" t="e">
        <f t="shared" si="2"/>
        <v>#REF!</v>
      </c>
      <c r="N24" s="86" t="e">
        <f t="shared" si="3"/>
        <v>#REF!</v>
      </c>
      <c r="O24" s="86"/>
    </row>
    <row r="25" spans="1:15" s="6" customFormat="1" ht="27.75" customHeight="1" thickBot="1">
      <c r="A25" s="83">
        <v>13</v>
      </c>
      <c r="B25" s="285" t="e">
        <f>ЖН!#REF!</f>
        <v>#REF!</v>
      </c>
      <c r="C25" s="285"/>
      <c r="D25" s="84" t="e">
        <f>ЖН!#REF!</f>
        <v>#REF!</v>
      </c>
      <c r="E25" s="83" t="e">
        <f>ЖН!#REF!+ЖН!#REF!</f>
        <v>#REF!</v>
      </c>
      <c r="F25" s="83" t="e">
        <f>ЖН!#REF!+ЖН!#REF!</f>
        <v>#REF!</v>
      </c>
      <c r="G25" s="83" t="e">
        <f>ЖН!#REF!+ЖН!#REF!+ЖН!#REF!+ЖН!#REF!</f>
        <v>#REF!</v>
      </c>
      <c r="H25" s="83" t="e">
        <f>ОН!#REF!+ОН!#REF!</f>
        <v>#REF!</v>
      </c>
      <c r="I25" s="83" t="e">
        <f>ОН!#REF!+ОН!#REF!</f>
        <v>#REF!</v>
      </c>
      <c r="J25" s="83" t="e">
        <f>ОН!#REF!+ОН!#REF!+ОН!#REF!+ОН!#REF!</f>
        <v>#REF!</v>
      </c>
      <c r="K25" s="83" t="e">
        <f t="shared" si="1"/>
        <v>#REF!</v>
      </c>
      <c r="L25" s="93" t="e">
        <f t="shared" si="0"/>
        <v>#REF!</v>
      </c>
      <c r="M25" s="86" t="e">
        <f t="shared" si="2"/>
        <v>#REF!</v>
      </c>
      <c r="N25" s="86" t="e">
        <f t="shared" si="3"/>
        <v>#REF!</v>
      </c>
      <c r="O25" s="86"/>
    </row>
    <row r="26" spans="1:15" s="6" customFormat="1" ht="27.75" customHeight="1" thickBot="1">
      <c r="A26" s="83">
        <v>14</v>
      </c>
      <c r="B26" s="285" t="e">
        <f>ЖН!#REF!</f>
        <v>#REF!</v>
      </c>
      <c r="C26" s="285"/>
      <c r="D26" s="84" t="e">
        <f>ЖН!#REF!</f>
        <v>#REF!</v>
      </c>
      <c r="E26" s="83" t="e">
        <f>ЖН!#REF!+ЖН!#REF!</f>
        <v>#REF!</v>
      </c>
      <c r="F26" s="83" t="e">
        <f>ЖН!#REF!+ЖН!#REF!</f>
        <v>#REF!</v>
      </c>
      <c r="G26" s="83" t="e">
        <f>ЖН!#REF!+ЖН!#REF!+ЖН!#REF!+ЖН!#REF!</f>
        <v>#REF!</v>
      </c>
      <c r="H26" s="83" t="e">
        <f>ОН!#REF!+ОН!#REF!</f>
        <v>#REF!</v>
      </c>
      <c r="I26" s="83" t="e">
        <f>ОН!#REF!+ОН!#REF!</f>
        <v>#REF!</v>
      </c>
      <c r="J26" s="83" t="e">
        <f>ОН!#REF!+ОН!#REF!+ОН!#REF!+ОН!#REF!</f>
        <v>#REF!</v>
      </c>
      <c r="K26" s="83" t="e">
        <f t="shared" si="1"/>
        <v>#REF!</v>
      </c>
      <c r="L26" s="93" t="e">
        <f t="shared" si="0"/>
        <v>#REF!</v>
      </c>
      <c r="M26" s="86" t="e">
        <f t="shared" si="2"/>
        <v>#REF!</v>
      </c>
      <c r="N26" s="86" t="e">
        <f t="shared" si="3"/>
        <v>#REF!</v>
      </c>
      <c r="O26" s="86"/>
    </row>
    <row r="27" spans="1:15" s="6" customFormat="1" ht="27.75" customHeight="1" thickBot="1">
      <c r="A27" s="83">
        <v>15</v>
      </c>
      <c r="B27" s="285" t="e">
        <f>ЖН!#REF!</f>
        <v>#REF!</v>
      </c>
      <c r="C27" s="285"/>
      <c r="D27" s="84" t="e">
        <f>ЖН!#REF!</f>
        <v>#REF!</v>
      </c>
      <c r="E27" s="83" t="e">
        <f>ЖН!#REF!+ЖН!#REF!</f>
        <v>#REF!</v>
      </c>
      <c r="F27" s="83" t="e">
        <f>ЖН!#REF!+ЖН!#REF!</f>
        <v>#REF!</v>
      </c>
      <c r="G27" s="83" t="e">
        <f>ЖН!#REF!+ЖН!#REF!+ЖН!#REF!+ЖН!#REF!</f>
        <v>#REF!</v>
      </c>
      <c r="H27" s="83" t="e">
        <f>ОН!#REF!+ОН!#REF!</f>
        <v>#REF!</v>
      </c>
      <c r="I27" s="83" t="e">
        <f>ОН!#REF!+ОН!#REF!</f>
        <v>#REF!</v>
      </c>
      <c r="J27" s="83" t="e">
        <f>ОН!#REF!+ОН!#REF!+ОН!#REF!+ОН!#REF!</f>
        <v>#REF!</v>
      </c>
      <c r="K27" s="83" t="e">
        <f t="shared" si="1"/>
        <v>#REF!</v>
      </c>
      <c r="L27" s="93" t="e">
        <f t="shared" si="0"/>
        <v>#REF!</v>
      </c>
      <c r="M27" s="86" t="e">
        <f t="shared" si="2"/>
        <v>#REF!</v>
      </c>
      <c r="N27" s="86" t="e">
        <f t="shared" si="3"/>
        <v>#REF!</v>
      </c>
      <c r="O27" s="86"/>
    </row>
    <row r="28" spans="1:15" s="6" customFormat="1" ht="27.75" customHeight="1" thickBot="1">
      <c r="A28" s="83">
        <v>16</v>
      </c>
      <c r="B28" s="285" t="e">
        <f>ЖН!#REF!</f>
        <v>#REF!</v>
      </c>
      <c r="C28" s="285"/>
      <c r="D28" s="84" t="e">
        <f>ЖН!#REF!</f>
        <v>#REF!</v>
      </c>
      <c r="E28" s="83" t="e">
        <f>ЖН!#REF!+ЖН!#REF!</f>
        <v>#REF!</v>
      </c>
      <c r="F28" s="83" t="e">
        <f>ЖН!#REF!+ЖН!#REF!</f>
        <v>#REF!</v>
      </c>
      <c r="G28" s="83" t="e">
        <f>ЖН!#REF!+ЖН!#REF!+ЖН!#REF!+ЖН!#REF!</f>
        <v>#REF!</v>
      </c>
      <c r="H28" s="83" t="e">
        <f>ОН!#REF!+ОН!#REF!</f>
        <v>#REF!</v>
      </c>
      <c r="I28" s="83" t="e">
        <f>ОН!#REF!+ОН!#REF!</f>
        <v>#REF!</v>
      </c>
      <c r="J28" s="83" t="e">
        <f>ОН!#REF!+ОН!#REF!+ОН!#REF!+ОН!#REF!</f>
        <v>#REF!</v>
      </c>
      <c r="K28" s="83" t="e">
        <f t="shared" si="1"/>
        <v>#REF!</v>
      </c>
      <c r="L28" s="93" t="e">
        <f t="shared" si="0"/>
        <v>#REF!</v>
      </c>
      <c r="M28" s="86" t="e">
        <f t="shared" si="2"/>
        <v>#REF!</v>
      </c>
      <c r="N28" s="86" t="e">
        <f t="shared" si="3"/>
        <v>#REF!</v>
      </c>
      <c r="O28" s="86"/>
    </row>
    <row r="29" spans="1:15" s="6" customFormat="1" ht="22.5" customHeight="1" thickBot="1">
      <c r="A29" s="83">
        <v>17</v>
      </c>
      <c r="B29" s="285" t="e">
        <f>ЖН!#REF!</f>
        <v>#REF!</v>
      </c>
      <c r="C29" s="285"/>
      <c r="D29" s="84" t="e">
        <f>ЖН!#REF!</f>
        <v>#REF!</v>
      </c>
      <c r="E29" s="83" t="e">
        <f>ЖН!#REF!+ЖН!#REF!</f>
        <v>#REF!</v>
      </c>
      <c r="F29" s="83" t="e">
        <f>ЖН!#REF!+ЖН!#REF!</f>
        <v>#REF!</v>
      </c>
      <c r="G29" s="83" t="e">
        <f>ЖН!#REF!+ЖН!#REF!+ЖН!#REF!+ЖН!#REF!</f>
        <v>#REF!</v>
      </c>
      <c r="H29" s="83" t="e">
        <f>ОН!#REF!+ОН!#REF!</f>
        <v>#REF!</v>
      </c>
      <c r="I29" s="83" t="e">
        <f>ОН!#REF!+ОН!#REF!</f>
        <v>#REF!</v>
      </c>
      <c r="J29" s="83" t="e">
        <f>ОН!#REF!+ОН!#REF!+ОН!#REF!+ОН!#REF!</f>
        <v>#REF!</v>
      </c>
      <c r="K29" s="83" t="e">
        <f t="shared" si="1"/>
        <v>#REF!</v>
      </c>
      <c r="L29" s="93" t="e">
        <f t="shared" si="0"/>
        <v>#REF!</v>
      </c>
      <c r="M29" s="86" t="e">
        <f t="shared" si="2"/>
        <v>#REF!</v>
      </c>
      <c r="N29" s="86" t="e">
        <f t="shared" si="3"/>
        <v>#REF!</v>
      </c>
      <c r="O29" s="86"/>
    </row>
    <row r="30" spans="1:15" s="6" customFormat="1" ht="22.5" customHeight="1" thickBot="1">
      <c r="A30" s="83">
        <v>18</v>
      </c>
      <c r="B30" s="285" t="e">
        <f>ЖН!#REF!</f>
        <v>#REF!</v>
      </c>
      <c r="C30" s="285"/>
      <c r="D30" s="84" t="e">
        <f>ЖН!#REF!</f>
        <v>#REF!</v>
      </c>
      <c r="E30" s="83"/>
      <c r="F30" s="83"/>
      <c r="G30" s="83" t="e">
        <f>ЖН!#REF!+ЖН!#REF!+ЖН!#REF!+ЖН!#REF!</f>
        <v>#REF!</v>
      </c>
      <c r="H30" s="83" t="e">
        <f>ОН!#REF!+ОН!#REF!</f>
        <v>#REF!</v>
      </c>
      <c r="I30" s="83" t="e">
        <f>ОН!#REF!+ОН!#REF!</f>
        <v>#REF!</v>
      </c>
      <c r="J30" s="83" t="e">
        <f>ОН!#REF!+ОН!#REF!+ОН!#REF!+ОН!#REF!</f>
        <v>#REF!</v>
      </c>
      <c r="K30" s="83" t="e">
        <f>G30+J30</f>
        <v>#REF!</v>
      </c>
      <c r="L30" s="93" t="e">
        <f>IF(OR(K30&lt;39),"-","")</f>
        <v>#REF!</v>
      </c>
      <c r="M30" s="86" t="e">
        <f>IF(L30="-",K30,"")</f>
        <v>#REF!</v>
      </c>
      <c r="N30" s="86" t="e">
        <f>IF(L30="-","-","")</f>
        <v>#REF!</v>
      </c>
      <c r="O30" s="86"/>
    </row>
    <row r="31" spans="1:15" s="6" customFormat="1" ht="22.5" customHeight="1" thickBot="1">
      <c r="A31" s="83">
        <v>19</v>
      </c>
      <c r="B31" s="285" t="e">
        <f>ЖН!#REF!</f>
        <v>#REF!</v>
      </c>
      <c r="C31" s="285"/>
      <c r="D31" s="84" t="e">
        <f>ЖН!#REF!</f>
        <v>#REF!</v>
      </c>
      <c r="E31" s="83"/>
      <c r="F31" s="83"/>
      <c r="G31" s="83" t="e">
        <f>ЖН!#REF!+ЖН!#REF!+ЖН!#REF!+ЖН!#REF!</f>
        <v>#REF!</v>
      </c>
      <c r="H31" s="83" t="e">
        <f>ОН!#REF!+ОН!#REF!</f>
        <v>#REF!</v>
      </c>
      <c r="I31" s="83" t="e">
        <f>ОН!#REF!+ОН!#REF!</f>
        <v>#REF!</v>
      </c>
      <c r="J31" s="83" t="e">
        <f>ОН!#REF!+ОН!#REF!+ОН!#REF!+ОН!#REF!</f>
        <v>#REF!</v>
      </c>
      <c r="K31" s="83" t="e">
        <f>G31+J31</f>
        <v>#REF!</v>
      </c>
      <c r="L31" s="93" t="e">
        <f>IF(OR(K31&lt;39),"-","")</f>
        <v>#REF!</v>
      </c>
      <c r="M31" s="86" t="e">
        <f>IF(L31="-",K31,"")</f>
        <v>#REF!</v>
      </c>
      <c r="N31" s="86" t="e">
        <f>IF(L31="-","-","")</f>
        <v>#REF!</v>
      </c>
      <c r="O31" s="86"/>
    </row>
    <row r="32" spans="1:15" s="6" customFormat="1" ht="22.5" customHeight="1" thickBot="1">
      <c r="A32" s="83">
        <v>20</v>
      </c>
      <c r="B32" s="285" t="e">
        <f>ЖН!#REF!</f>
        <v>#REF!</v>
      </c>
      <c r="C32" s="285"/>
      <c r="D32" s="84" t="e">
        <f>ЖН!#REF!</f>
        <v>#REF!</v>
      </c>
      <c r="E32" s="83"/>
      <c r="F32" s="83"/>
      <c r="G32" s="83" t="e">
        <f>ЖН!#REF!+ЖН!#REF!+ЖН!#REF!+ЖН!#REF!</f>
        <v>#REF!</v>
      </c>
      <c r="H32" s="83" t="e">
        <f>ОН!#REF!+ОН!#REF!</f>
        <v>#REF!</v>
      </c>
      <c r="I32" s="83" t="e">
        <f>ОН!#REF!+ОН!#REF!</f>
        <v>#REF!</v>
      </c>
      <c r="J32" s="83" t="e">
        <f>ОН!#REF!+ОН!#REF!+ОН!#REF!+ОН!#REF!</f>
        <v>#REF!</v>
      </c>
      <c r="K32" s="83" t="e">
        <f>G32+J32</f>
        <v>#REF!</v>
      </c>
      <c r="L32" s="93" t="e">
        <f>IF(OR(K32&lt;39),"-","")</f>
        <v>#REF!</v>
      </c>
      <c r="M32" s="86" t="e">
        <f>IF(L32="-",K32,"")</f>
        <v>#REF!</v>
      </c>
      <c r="N32" s="86" t="e">
        <f>IF(L32="-","-","")</f>
        <v>#REF!</v>
      </c>
      <c r="O32" s="86"/>
    </row>
    <row r="33" spans="1:15" ht="49.5" customHeight="1" thickBot="1">
      <c r="A33" s="306" t="s">
        <v>14</v>
      </c>
      <c r="B33" s="306"/>
      <c r="C33" s="306"/>
      <c r="D33" s="95"/>
      <c r="E33" s="88"/>
      <c r="F33" s="89"/>
      <c r="G33" s="89"/>
      <c r="H33" s="89"/>
      <c r="I33" s="88"/>
      <c r="J33" s="88"/>
      <c r="K33" s="90"/>
      <c r="L33" s="90"/>
      <c r="M33" s="88"/>
      <c r="N33" s="88"/>
      <c r="O33" s="91"/>
    </row>
    <row r="34" spans="1:3" ht="39.75" customHeight="1">
      <c r="A34" s="293"/>
      <c r="B34" s="293"/>
      <c r="C34" s="293"/>
    </row>
    <row r="35" spans="1:15" ht="18">
      <c r="A35" s="22"/>
      <c r="B35" s="22"/>
      <c r="C35" s="23" t="s">
        <v>15</v>
      </c>
      <c r="D35" s="44">
        <f>M!G20</f>
        <v>20</v>
      </c>
      <c r="E35" s="56"/>
      <c r="F35" s="56"/>
      <c r="G35" s="25" t="s">
        <v>80</v>
      </c>
      <c r="H35" s="25"/>
      <c r="I35" s="25"/>
      <c r="J35" s="25"/>
      <c r="K35" s="17"/>
      <c r="L35" s="17"/>
      <c r="M35" s="17"/>
      <c r="N35" s="26"/>
      <c r="O35" s="17"/>
    </row>
    <row r="36" spans="1:15" ht="18">
      <c r="A36" s="22"/>
      <c r="B36" s="22"/>
      <c r="C36" s="23"/>
      <c r="D36" s="57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</row>
    <row r="37" spans="1:15" ht="40.5" customHeight="1">
      <c r="A37" s="17"/>
      <c r="B37" s="17"/>
      <c r="C37" s="26"/>
      <c r="D37" s="294" t="s">
        <v>16</v>
      </c>
      <c r="E37" s="294"/>
      <c r="F37" s="294"/>
      <c r="G37" s="294"/>
      <c r="H37" s="25"/>
      <c r="I37" s="24"/>
      <c r="J37" s="24"/>
      <c r="K37" s="295" t="s">
        <v>17</v>
      </c>
      <c r="L37" s="295"/>
      <c r="M37" s="24"/>
      <c r="N37" s="24"/>
      <c r="O37" s="17"/>
    </row>
    <row r="38" spans="1:15" ht="18">
      <c r="A38" s="296"/>
      <c r="B38" s="296"/>
      <c r="C38" s="29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8">
      <c r="A39" s="26" t="s">
        <v>75</v>
      </c>
      <c r="B39" s="26"/>
      <c r="C39" s="26"/>
      <c r="D39" s="270" t="str">
        <f>M!F20</f>
        <v>А.Ибрагимов</v>
      </c>
      <c r="E39" s="270"/>
      <c r="F39" s="270"/>
      <c r="G39" s="270"/>
      <c r="H39" s="56"/>
      <c r="I39" s="56"/>
      <c r="J39" s="56"/>
      <c r="K39" s="25" t="s">
        <v>18</v>
      </c>
      <c r="L39" s="25"/>
      <c r="M39" s="271"/>
      <c r="N39" s="271"/>
      <c r="O39" s="60" t="str">
        <f>M!G14</f>
        <v>Б.Худаяров</v>
      </c>
    </row>
    <row r="40" spans="1:15" ht="18">
      <c r="A40" s="290" t="s">
        <v>19</v>
      </c>
      <c r="B40" s="290"/>
      <c r="C40" s="27" t="s">
        <v>1</v>
      </c>
      <c r="D40" s="272" t="s">
        <v>20</v>
      </c>
      <c r="E40" s="272"/>
      <c r="F40" s="272"/>
      <c r="G40" s="272"/>
      <c r="H40" s="56"/>
      <c r="I40" s="28"/>
      <c r="J40" s="28"/>
      <c r="K40" s="17"/>
      <c r="L40" s="17"/>
      <c r="M40" s="272" t="s">
        <v>21</v>
      </c>
      <c r="N40" s="272"/>
      <c r="O40" s="28" t="s">
        <v>20</v>
      </c>
    </row>
  </sheetData>
  <sheetProtection/>
  <mergeCells count="48">
    <mergeCell ref="A38:C38"/>
    <mergeCell ref="D39:G39"/>
    <mergeCell ref="M39:N39"/>
    <mergeCell ref="A40:B40"/>
    <mergeCell ref="D40:G40"/>
    <mergeCell ref="M40:N40"/>
    <mergeCell ref="B29:C29"/>
    <mergeCell ref="A34:C34"/>
    <mergeCell ref="D37:G37"/>
    <mergeCell ref="K37:L37"/>
    <mergeCell ref="A33:C33"/>
    <mergeCell ref="B30:C30"/>
    <mergeCell ref="B31:C31"/>
    <mergeCell ref="B32:C32"/>
    <mergeCell ref="B27:C27"/>
    <mergeCell ref="B28:C28"/>
    <mergeCell ref="B25:C25"/>
    <mergeCell ref="B26:C26"/>
    <mergeCell ref="B23:C23"/>
    <mergeCell ref="B24:C24"/>
    <mergeCell ref="B21:C21"/>
    <mergeCell ref="B22:C22"/>
    <mergeCell ref="B19:C19"/>
    <mergeCell ref="B20:C20"/>
    <mergeCell ref="B17:C17"/>
    <mergeCell ref="B18:C18"/>
    <mergeCell ref="B15:C15"/>
    <mergeCell ref="B16:C16"/>
    <mergeCell ref="B13:C13"/>
    <mergeCell ref="B14:C14"/>
    <mergeCell ref="N11:N12"/>
    <mergeCell ref="O11:O12"/>
    <mergeCell ref="M11:M12"/>
    <mergeCell ref="H9:K9"/>
    <mergeCell ref="A11:A12"/>
    <mergeCell ref="B11:C12"/>
    <mergeCell ref="D11:D12"/>
    <mergeCell ref="E11:K11"/>
    <mergeCell ref="L11:L12"/>
    <mergeCell ref="C9:F9"/>
    <mergeCell ref="E7:F7"/>
    <mergeCell ref="H7:I7"/>
    <mergeCell ref="A8:B8"/>
    <mergeCell ref="A6:O6"/>
    <mergeCell ref="A2:O2"/>
    <mergeCell ref="A3:O3"/>
    <mergeCell ref="A4:I4"/>
    <mergeCell ref="A5:H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0"/>
  <sheetViews>
    <sheetView view="pageLayout" zoomScaleSheetLayoutView="100" workbookViewId="0" topLeftCell="A1">
      <selection activeCell="K32" sqref="K32"/>
    </sheetView>
  </sheetViews>
  <sheetFormatPr defaultColWidth="9.140625" defaultRowHeight="12.75"/>
  <cols>
    <col min="1" max="2" width="4.57421875" style="5" customWidth="1"/>
    <col min="3" max="3" width="43.140625" style="5" customWidth="1"/>
    <col min="4" max="4" width="14.57421875" style="5" customWidth="1"/>
    <col min="5" max="6" width="4.7109375" style="5" hidden="1" customWidth="1"/>
    <col min="7" max="7" width="9.57421875" style="5" customWidth="1"/>
    <col min="8" max="8" width="4.7109375" style="5" hidden="1" customWidth="1"/>
    <col min="9" max="9" width="4.28125" style="5" hidden="1" customWidth="1"/>
    <col min="10" max="10" width="9.421875" style="5" customWidth="1"/>
    <col min="11" max="11" width="9.00390625" style="5" customWidth="1"/>
    <col min="12" max="12" width="10.8515625" style="5" customWidth="1"/>
    <col min="13" max="13" width="12.00390625" style="5" customWidth="1"/>
    <col min="14" max="14" width="10.140625" style="5" customWidth="1"/>
    <col min="15" max="15" width="5.57421875" style="5" customWidth="1"/>
    <col min="16" max="16" width="8.00390625" style="5" customWidth="1"/>
    <col min="17" max="17" width="2.00390625" style="5" customWidth="1"/>
  </cols>
  <sheetData>
    <row r="1" spans="1:17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87" t="str">
        <f>M!C6</f>
        <v>12-шакл</v>
      </c>
      <c r="P1" s="287"/>
      <c r="Q1" s="287"/>
    </row>
    <row r="2" spans="1:17" ht="15.75" customHeight="1">
      <c r="A2" s="273" t="s">
        <v>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ht="15.75" customHeight="1">
      <c r="A3" s="273" t="s">
        <v>37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</row>
    <row r="4" spans="1:17" ht="15.75" customHeight="1">
      <c r="A4" s="274" t="s">
        <v>38</v>
      </c>
      <c r="B4" s="274"/>
      <c r="C4" s="274"/>
      <c r="D4" s="274"/>
      <c r="E4" s="274"/>
      <c r="F4" s="274"/>
      <c r="G4" s="274"/>
      <c r="H4" s="274"/>
      <c r="I4" s="274"/>
      <c r="J4" s="18" t="s">
        <v>22</v>
      </c>
      <c r="K4" s="31" t="str">
        <f>M!C1</f>
        <v>17-</v>
      </c>
      <c r="L4" s="31"/>
      <c r="M4" s="19"/>
      <c r="N4" s="19"/>
      <c r="O4" s="19"/>
      <c r="P4" s="19"/>
      <c r="Q4" s="19"/>
    </row>
    <row r="5" spans="1:17" ht="15.75" customHeight="1">
      <c r="A5" s="274" t="str">
        <f>M!C20</f>
        <v>2016-2017 ўқув йили  </v>
      </c>
      <c r="B5" s="274"/>
      <c r="C5" s="274"/>
      <c r="D5" s="274"/>
      <c r="E5" s="274"/>
      <c r="F5" s="274"/>
      <c r="G5" s="274"/>
      <c r="H5" s="274"/>
      <c r="I5" s="54"/>
      <c r="J5" s="54" t="str">
        <f>M!C2</f>
        <v>Кузги</v>
      </c>
      <c r="K5" s="53" t="s">
        <v>24</v>
      </c>
      <c r="N5" s="53"/>
      <c r="O5" s="53"/>
      <c r="P5" s="53"/>
      <c r="Q5" s="53"/>
    </row>
    <row r="6" spans="1:17" ht="15.75" customHeight="1">
      <c r="A6" s="273" t="str">
        <f>M!B20</f>
        <v>Сув хўжалигида менежмент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</row>
    <row r="7" spans="1:17" ht="15.75" customHeight="1">
      <c r="A7" s="18"/>
      <c r="B7" s="18"/>
      <c r="C7" s="59">
        <f>M!C3</f>
        <v>1</v>
      </c>
      <c r="D7" s="58" t="s">
        <v>6</v>
      </c>
      <c r="E7" s="275"/>
      <c r="F7" s="275"/>
      <c r="G7" s="30">
        <f>M!C4</f>
        <v>1</v>
      </c>
      <c r="H7" s="275"/>
      <c r="I7" s="275"/>
      <c r="J7" s="58" t="s">
        <v>23</v>
      </c>
      <c r="K7" s="30">
        <f>M!C5</f>
        <v>1</v>
      </c>
      <c r="L7" s="20" t="s">
        <v>7</v>
      </c>
      <c r="M7" s="20"/>
      <c r="N7" s="20"/>
      <c r="O7" s="20"/>
      <c r="P7" s="20"/>
      <c r="Q7" s="20"/>
    </row>
    <row r="8" spans="1:17" ht="19.5" customHeight="1">
      <c r="A8" s="276" t="s">
        <v>39</v>
      </c>
      <c r="B8" s="276"/>
      <c r="C8" s="55">
        <f>M!B15</f>
        <v>0</v>
      </c>
      <c r="D8" s="50" t="s">
        <v>50</v>
      </c>
      <c r="E8" s="50"/>
      <c r="F8" s="50"/>
      <c r="G8" s="64">
        <f>ЖН!AN6</f>
        <v>0</v>
      </c>
      <c r="H8" s="64"/>
      <c r="I8" s="66"/>
      <c r="J8" s="66"/>
      <c r="K8" s="63"/>
      <c r="L8" s="43" t="s">
        <v>49</v>
      </c>
      <c r="M8" s="43"/>
      <c r="N8" s="62">
        <f>ЖН!AN7</f>
        <v>0</v>
      </c>
      <c r="O8" s="65"/>
      <c r="P8" s="63"/>
      <c r="Q8" s="63"/>
    </row>
    <row r="9" spans="1:17" ht="18.75" customHeight="1">
      <c r="A9" s="21" t="s">
        <v>25</v>
      </c>
      <c r="B9" s="21"/>
      <c r="C9" s="281" t="s">
        <v>26</v>
      </c>
      <c r="D9" s="281"/>
      <c r="E9" s="281"/>
      <c r="F9" s="281"/>
      <c r="G9" s="32">
        <f>M!C15</f>
        <v>124</v>
      </c>
      <c r="H9" s="283" t="s">
        <v>43</v>
      </c>
      <c r="I9" s="283"/>
      <c r="J9" s="283"/>
      <c r="K9" s="283"/>
      <c r="L9" s="32">
        <f>M!E15</f>
        <v>15</v>
      </c>
      <c r="M9" s="284" t="str">
        <f>M!F16</f>
        <v>Феврал. 2017й.</v>
      </c>
      <c r="N9" s="284"/>
      <c r="O9" s="45"/>
      <c r="P9" s="282"/>
      <c r="Q9" s="282"/>
    </row>
    <row r="10" spans="1:17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 customHeight="1" thickBot="1">
      <c r="A11" s="277" t="s">
        <v>0</v>
      </c>
      <c r="B11" s="278" t="s">
        <v>40</v>
      </c>
      <c r="C11" s="278"/>
      <c r="D11" s="279" t="s">
        <v>8</v>
      </c>
      <c r="E11" s="278" t="s">
        <v>9</v>
      </c>
      <c r="F11" s="278"/>
      <c r="G11" s="278"/>
      <c r="H11" s="278"/>
      <c r="I11" s="278"/>
      <c r="J11" s="278"/>
      <c r="K11" s="278"/>
      <c r="L11" s="280" t="s">
        <v>10</v>
      </c>
      <c r="M11" s="280" t="s">
        <v>11</v>
      </c>
      <c r="N11" s="280" t="s">
        <v>12</v>
      </c>
      <c r="O11" s="278" t="s">
        <v>13</v>
      </c>
      <c r="P11" s="278"/>
      <c r="Q11" s="278"/>
    </row>
    <row r="12" spans="1:17" ht="71.25" customHeight="1" thickBot="1">
      <c r="A12" s="277"/>
      <c r="B12" s="278"/>
      <c r="C12" s="278"/>
      <c r="D12" s="279"/>
      <c r="E12" s="82" t="s">
        <v>2</v>
      </c>
      <c r="F12" s="82" t="s">
        <v>3</v>
      </c>
      <c r="G12" s="82" t="s">
        <v>64</v>
      </c>
      <c r="H12" s="82" t="s">
        <v>34</v>
      </c>
      <c r="I12" s="82" t="s">
        <v>35</v>
      </c>
      <c r="J12" s="82" t="s">
        <v>76</v>
      </c>
      <c r="K12" s="82" t="s">
        <v>60</v>
      </c>
      <c r="L12" s="280"/>
      <c r="M12" s="280"/>
      <c r="N12" s="280"/>
      <c r="O12" s="278"/>
      <c r="P12" s="278"/>
      <c r="Q12" s="278"/>
    </row>
    <row r="13" spans="1:17" s="6" customFormat="1" ht="27.75" customHeight="1" thickBot="1">
      <c r="A13" s="83">
        <v>1</v>
      </c>
      <c r="B13" s="285" t="str">
        <f>ЖН!B9</f>
        <v>Раҳмонов Маҳмуджон Зайниддин ўғли</v>
      </c>
      <c r="C13" s="285"/>
      <c r="D13" s="92">
        <f>ЖН!C9</f>
        <v>0</v>
      </c>
      <c r="E13" s="94">
        <f>ЖН!AZ9+ЖН!BA9</f>
        <v>0</v>
      </c>
      <c r="F13" s="94">
        <f>ЖН!BB9+ЖН!BC9</f>
        <v>0</v>
      </c>
      <c r="G13" s="94">
        <f>ЖН!AN9+ЖН!AO9+ЖН!AP9+ЖН!AQ9</f>
        <v>0</v>
      </c>
      <c r="H13" s="94" t="e">
        <f>ОН!#REF!+ОН!#REF!</f>
        <v>#REF!</v>
      </c>
      <c r="I13" s="94" t="e">
        <f>ОН!#REF!+ОН!#REF!</f>
        <v>#REF!</v>
      </c>
      <c r="J13" s="94">
        <f>ОН!AF9+ОН!AG9+ОН!AH9+ОН!AI9</f>
        <v>0</v>
      </c>
      <c r="K13" s="94">
        <f>G13+J13</f>
        <v>0</v>
      </c>
      <c r="L13" s="93" t="str">
        <f aca="true" t="shared" si="0" ref="L13:L28">IF(OR(K13&lt;39),"-","")</f>
        <v>-</v>
      </c>
      <c r="M13" s="86">
        <f>IF(L13="-",K13,"")</f>
        <v>0</v>
      </c>
      <c r="N13" s="86" t="str">
        <f>IF(L13="-","-","")</f>
        <v>-</v>
      </c>
      <c r="O13" s="286"/>
      <c r="P13" s="286"/>
      <c r="Q13" s="286"/>
    </row>
    <row r="14" spans="1:17" s="6" customFormat="1" ht="27.75" customHeight="1" thickBot="1">
      <c r="A14" s="83">
        <v>2</v>
      </c>
      <c r="B14" s="285" t="str">
        <f>ЖН!B10</f>
        <v>Раҳимова Ҳамида Феруз қизи</v>
      </c>
      <c r="C14" s="285"/>
      <c r="D14" s="84">
        <f>ЖН!C10</f>
        <v>0</v>
      </c>
      <c r="E14" s="94">
        <f>ЖН!AZ10+ЖН!BA10</f>
        <v>0</v>
      </c>
      <c r="F14" s="94">
        <f>ЖН!BB10+ЖН!BC10</f>
        <v>0</v>
      </c>
      <c r="G14" s="94">
        <f>ЖН!AN10+ЖН!AO10+ЖН!AP10+ЖН!AQ10</f>
        <v>0</v>
      </c>
      <c r="H14" s="94" t="e">
        <f>ОН!#REF!+ОН!#REF!</f>
        <v>#REF!</v>
      </c>
      <c r="I14" s="94" t="e">
        <f>ОН!#REF!+ОН!#REF!</f>
        <v>#REF!</v>
      </c>
      <c r="J14" s="94">
        <f>ОН!AF10+ОН!AG10+ОН!AH10+ОН!AI10</f>
        <v>0</v>
      </c>
      <c r="K14" s="94">
        <f aca="true" t="shared" si="1" ref="K14:K29">G14+J14</f>
        <v>0</v>
      </c>
      <c r="L14" s="93" t="str">
        <f t="shared" si="0"/>
        <v>-</v>
      </c>
      <c r="M14" s="86">
        <f aca="true" t="shared" si="2" ref="M14:M28">IF(L14="-",K14,"")</f>
        <v>0</v>
      </c>
      <c r="N14" s="86" t="str">
        <f aca="true" t="shared" si="3" ref="N14:N28">IF(L14="-","-","")</f>
        <v>-</v>
      </c>
      <c r="O14" s="286"/>
      <c r="P14" s="286"/>
      <c r="Q14" s="286"/>
    </row>
    <row r="15" spans="1:17" s="6" customFormat="1" ht="27.75" customHeight="1" thickBot="1">
      <c r="A15" s="83">
        <v>3</v>
      </c>
      <c r="B15" s="285" t="str">
        <f>ЖН!B11</f>
        <v>Шарипов Сирожиддин Максудбекович</v>
      </c>
      <c r="C15" s="285"/>
      <c r="D15" s="84">
        <f>ЖН!C11</f>
        <v>0</v>
      </c>
      <c r="E15" s="94">
        <f>ЖН!AZ11+ЖН!BA11</f>
        <v>0</v>
      </c>
      <c r="F15" s="94">
        <f>ЖН!BB11+ЖН!BC11</f>
        <v>0</v>
      </c>
      <c r="G15" s="94">
        <f>ЖН!AN11+ЖН!AO11+ЖН!AP11+ЖН!AQ11</f>
        <v>0</v>
      </c>
      <c r="H15" s="94" t="e">
        <f>ОН!#REF!+ОН!#REF!</f>
        <v>#REF!</v>
      </c>
      <c r="I15" s="94" t="e">
        <f>ОН!#REF!+ОН!#REF!</f>
        <v>#REF!</v>
      </c>
      <c r="J15" s="94">
        <v>26</v>
      </c>
      <c r="K15" s="94">
        <f t="shared" si="1"/>
        <v>26</v>
      </c>
      <c r="L15" s="93" t="str">
        <f t="shared" si="0"/>
        <v>-</v>
      </c>
      <c r="M15" s="86">
        <f t="shared" si="2"/>
        <v>26</v>
      </c>
      <c r="N15" s="86" t="str">
        <f t="shared" si="3"/>
        <v>-</v>
      </c>
      <c r="O15" s="286"/>
      <c r="P15" s="286"/>
      <c r="Q15" s="286"/>
    </row>
    <row r="16" spans="1:17" s="6" customFormat="1" ht="27.75" customHeight="1" thickBot="1">
      <c r="A16" s="83">
        <v>4</v>
      </c>
      <c r="B16" s="285" t="str">
        <f>ЖН!B24</f>
        <v>Абдуғаффоров Азизжон Фурқат ўғли</v>
      </c>
      <c r="C16" s="285"/>
      <c r="D16" s="84" t="e">
        <f>ЖН!#REF!</f>
        <v>#REF!</v>
      </c>
      <c r="E16" s="94" t="e">
        <f>ЖН!#REF!+ЖН!#REF!</f>
        <v>#REF!</v>
      </c>
      <c r="F16" s="94" t="e">
        <f>ЖН!#REF!+ЖН!#REF!</f>
        <v>#REF!</v>
      </c>
      <c r="G16" s="94" t="e">
        <f>ЖН!#REF!+ЖН!#REF!+ЖН!#REF!+ЖН!#REF!</f>
        <v>#REF!</v>
      </c>
      <c r="H16" s="94" t="e">
        <f>ОН!#REF!+ОН!#REF!</f>
        <v>#REF!</v>
      </c>
      <c r="I16" s="94" t="e">
        <f>ОН!#REF!+ОН!#REF!</f>
        <v>#REF!</v>
      </c>
      <c r="J16" s="94" t="e">
        <f>ОН!#REF!+ОН!#REF!+ОН!#REF!+ОН!#REF!</f>
        <v>#REF!</v>
      </c>
      <c r="K16" s="94" t="e">
        <f t="shared" si="1"/>
        <v>#REF!</v>
      </c>
      <c r="L16" s="93" t="e">
        <f t="shared" si="0"/>
        <v>#REF!</v>
      </c>
      <c r="M16" s="86" t="e">
        <f t="shared" si="2"/>
        <v>#REF!</v>
      </c>
      <c r="N16" s="86" t="e">
        <f t="shared" si="3"/>
        <v>#REF!</v>
      </c>
      <c r="O16" s="286"/>
      <c r="P16" s="286"/>
      <c r="Q16" s="286"/>
    </row>
    <row r="17" spans="1:17" s="6" customFormat="1" ht="27.75" customHeight="1" thickBot="1">
      <c r="A17" s="83">
        <v>5</v>
      </c>
      <c r="B17" s="285" t="e">
        <f>ЖН!#REF!</f>
        <v>#REF!</v>
      </c>
      <c r="C17" s="285"/>
      <c r="D17" s="84" t="e">
        <f>ЖН!#REF!</f>
        <v>#REF!</v>
      </c>
      <c r="E17" s="94" t="e">
        <f>ЖН!#REF!+ЖН!#REF!</f>
        <v>#REF!</v>
      </c>
      <c r="F17" s="94" t="e">
        <f>ЖН!#REF!+ЖН!#REF!</f>
        <v>#REF!</v>
      </c>
      <c r="G17" s="94" t="e">
        <f>ЖН!#REF!+ЖН!#REF!+ЖН!#REF!+ЖН!#REF!</f>
        <v>#REF!</v>
      </c>
      <c r="H17" s="94" t="e">
        <f>ОН!#REF!+ОН!#REF!</f>
        <v>#REF!</v>
      </c>
      <c r="I17" s="94" t="e">
        <f>ОН!#REF!+ОН!#REF!</f>
        <v>#REF!</v>
      </c>
      <c r="J17" s="94" t="e">
        <f>ОН!#REF!+ОН!#REF!+ОН!#REF!+ОН!#REF!</f>
        <v>#REF!</v>
      </c>
      <c r="K17" s="94" t="e">
        <f t="shared" si="1"/>
        <v>#REF!</v>
      </c>
      <c r="L17" s="93" t="e">
        <f t="shared" si="0"/>
        <v>#REF!</v>
      </c>
      <c r="M17" s="86" t="e">
        <f t="shared" si="2"/>
        <v>#REF!</v>
      </c>
      <c r="N17" s="86" t="e">
        <f t="shared" si="3"/>
        <v>#REF!</v>
      </c>
      <c r="O17" s="286"/>
      <c r="P17" s="286"/>
      <c r="Q17" s="286"/>
    </row>
    <row r="18" spans="1:17" s="6" customFormat="1" ht="27.75" customHeight="1" thickBot="1">
      <c r="A18" s="83">
        <v>6</v>
      </c>
      <c r="B18" s="285" t="e">
        <f>ЖН!#REF!</f>
        <v>#REF!</v>
      </c>
      <c r="C18" s="285"/>
      <c r="D18" s="84" t="e">
        <f>ЖН!#REF!</f>
        <v>#REF!</v>
      </c>
      <c r="E18" s="94" t="e">
        <f>ЖН!#REF!+ЖН!#REF!</f>
        <v>#REF!</v>
      </c>
      <c r="F18" s="94" t="e">
        <f>ЖН!#REF!+ЖН!#REF!</f>
        <v>#REF!</v>
      </c>
      <c r="G18" s="94" t="e">
        <f>ЖН!#REF!+ЖН!#REF!+ЖН!#REF!+ЖН!#REF!</f>
        <v>#REF!</v>
      </c>
      <c r="H18" s="94" t="e">
        <f>ОН!#REF!+ОН!#REF!</f>
        <v>#REF!</v>
      </c>
      <c r="I18" s="94" t="e">
        <f>ОН!#REF!+ОН!#REF!</f>
        <v>#REF!</v>
      </c>
      <c r="J18" s="94" t="e">
        <f>ОН!#REF!+ОН!#REF!+ОН!#REF!+ОН!#REF!</f>
        <v>#REF!</v>
      </c>
      <c r="K18" s="94" t="e">
        <f t="shared" si="1"/>
        <v>#REF!</v>
      </c>
      <c r="L18" s="93" t="e">
        <f t="shared" si="0"/>
        <v>#REF!</v>
      </c>
      <c r="M18" s="86" t="e">
        <f t="shared" si="2"/>
        <v>#REF!</v>
      </c>
      <c r="N18" s="86" t="e">
        <f t="shared" si="3"/>
        <v>#REF!</v>
      </c>
      <c r="O18" s="286"/>
      <c r="P18" s="286"/>
      <c r="Q18" s="286"/>
    </row>
    <row r="19" spans="1:17" s="6" customFormat="1" ht="27.75" customHeight="1" thickBot="1">
      <c r="A19" s="83">
        <v>7</v>
      </c>
      <c r="B19" s="285" t="e">
        <f>ЖН!#REF!</f>
        <v>#REF!</v>
      </c>
      <c r="C19" s="285"/>
      <c r="D19" s="84" t="e">
        <f>ЖН!#REF!</f>
        <v>#REF!</v>
      </c>
      <c r="E19" s="94" t="e">
        <f>ЖН!#REF!+ЖН!#REF!</f>
        <v>#REF!</v>
      </c>
      <c r="F19" s="94" t="e">
        <f>ЖН!#REF!+ЖН!#REF!</f>
        <v>#REF!</v>
      </c>
      <c r="G19" s="94" t="e">
        <f>ЖН!#REF!+ЖН!#REF!+ЖН!#REF!+ЖН!#REF!</f>
        <v>#REF!</v>
      </c>
      <c r="H19" s="94" t="e">
        <f>ОН!#REF!+ОН!#REF!</f>
        <v>#REF!</v>
      </c>
      <c r="I19" s="94" t="e">
        <f>ОН!#REF!+ОН!#REF!</f>
        <v>#REF!</v>
      </c>
      <c r="J19" s="94" t="e">
        <f>ОН!#REF!+ОН!#REF!+ОН!#REF!+ОН!#REF!</f>
        <v>#REF!</v>
      </c>
      <c r="K19" s="94" t="e">
        <f t="shared" si="1"/>
        <v>#REF!</v>
      </c>
      <c r="L19" s="93" t="e">
        <f t="shared" si="0"/>
        <v>#REF!</v>
      </c>
      <c r="M19" s="86" t="e">
        <f t="shared" si="2"/>
        <v>#REF!</v>
      </c>
      <c r="N19" s="86" t="e">
        <f t="shared" si="3"/>
        <v>#REF!</v>
      </c>
      <c r="O19" s="286"/>
      <c r="P19" s="286"/>
      <c r="Q19" s="286"/>
    </row>
    <row r="20" spans="1:17" s="6" customFormat="1" ht="27.75" customHeight="1" thickBot="1">
      <c r="A20" s="83">
        <v>8</v>
      </c>
      <c r="B20" s="285" t="e">
        <f>ЖН!#REF!</f>
        <v>#REF!</v>
      </c>
      <c r="C20" s="285"/>
      <c r="D20" s="84" t="e">
        <f>ЖН!#REF!</f>
        <v>#REF!</v>
      </c>
      <c r="E20" s="94" t="e">
        <f>ЖН!#REF!+ЖН!#REF!</f>
        <v>#REF!</v>
      </c>
      <c r="F20" s="94" t="e">
        <f>ЖН!#REF!+ЖН!#REF!</f>
        <v>#REF!</v>
      </c>
      <c r="G20" s="94" t="e">
        <f>ЖН!#REF!+ЖН!#REF!+ЖН!#REF!+ЖН!#REF!</f>
        <v>#REF!</v>
      </c>
      <c r="H20" s="94" t="e">
        <f>ОН!#REF!+ОН!#REF!</f>
        <v>#REF!</v>
      </c>
      <c r="I20" s="94" t="e">
        <f>ОН!#REF!+ОН!#REF!</f>
        <v>#REF!</v>
      </c>
      <c r="J20" s="94" t="e">
        <f>ОН!#REF!+ОН!#REF!+ОН!#REF!+ОН!#REF!</f>
        <v>#REF!</v>
      </c>
      <c r="K20" s="94" t="e">
        <f t="shared" si="1"/>
        <v>#REF!</v>
      </c>
      <c r="L20" s="93" t="e">
        <f t="shared" si="0"/>
        <v>#REF!</v>
      </c>
      <c r="M20" s="86" t="e">
        <f t="shared" si="2"/>
        <v>#REF!</v>
      </c>
      <c r="N20" s="86" t="e">
        <f t="shared" si="3"/>
        <v>#REF!</v>
      </c>
      <c r="O20" s="286"/>
      <c r="P20" s="286"/>
      <c r="Q20" s="286"/>
    </row>
    <row r="21" spans="1:17" s="6" customFormat="1" ht="27.75" customHeight="1" thickBot="1">
      <c r="A21" s="83">
        <v>9</v>
      </c>
      <c r="B21" s="285" t="e">
        <f>ЖН!#REF!</f>
        <v>#REF!</v>
      </c>
      <c r="C21" s="285"/>
      <c r="D21" s="84" t="e">
        <f>ЖН!#REF!</f>
        <v>#REF!</v>
      </c>
      <c r="E21" s="94" t="e">
        <f>ЖН!#REF!+ЖН!#REF!</f>
        <v>#REF!</v>
      </c>
      <c r="F21" s="94" t="e">
        <f>ЖН!#REF!+ЖН!#REF!</f>
        <v>#REF!</v>
      </c>
      <c r="G21" s="94" t="e">
        <f>ЖН!#REF!+ЖН!#REF!+ЖН!#REF!+ЖН!#REF!</f>
        <v>#REF!</v>
      </c>
      <c r="H21" s="94" t="e">
        <f>ОН!#REF!+ОН!#REF!</f>
        <v>#REF!</v>
      </c>
      <c r="I21" s="94" t="e">
        <f>ОН!#REF!+ОН!#REF!</f>
        <v>#REF!</v>
      </c>
      <c r="J21" s="94" t="e">
        <f>ОН!#REF!+ОН!#REF!+ОН!#REF!+ОН!#REF!</f>
        <v>#REF!</v>
      </c>
      <c r="K21" s="94" t="e">
        <f t="shared" si="1"/>
        <v>#REF!</v>
      </c>
      <c r="L21" s="93" t="e">
        <f t="shared" si="0"/>
        <v>#REF!</v>
      </c>
      <c r="M21" s="86" t="e">
        <f t="shared" si="2"/>
        <v>#REF!</v>
      </c>
      <c r="N21" s="86" t="e">
        <f t="shared" si="3"/>
        <v>#REF!</v>
      </c>
      <c r="O21" s="286"/>
      <c r="P21" s="286"/>
      <c r="Q21" s="286"/>
    </row>
    <row r="22" spans="1:17" s="6" customFormat="1" ht="27.75" customHeight="1" thickBot="1">
      <c r="A22" s="83">
        <v>10</v>
      </c>
      <c r="B22" s="285" t="e">
        <f>ЖН!#REF!</f>
        <v>#REF!</v>
      </c>
      <c r="C22" s="285"/>
      <c r="D22" s="84" t="e">
        <f>ЖН!#REF!</f>
        <v>#REF!</v>
      </c>
      <c r="E22" s="94" t="e">
        <f>ЖН!#REF!+ЖН!#REF!</f>
        <v>#REF!</v>
      </c>
      <c r="F22" s="94" t="e">
        <f>ЖН!#REF!+ЖН!#REF!</f>
        <v>#REF!</v>
      </c>
      <c r="G22" s="94" t="e">
        <f>ЖН!#REF!+ЖН!#REF!+ЖН!#REF!+ЖН!#REF!</f>
        <v>#REF!</v>
      </c>
      <c r="H22" s="94" t="e">
        <f>ОН!#REF!+ОН!#REF!</f>
        <v>#REF!</v>
      </c>
      <c r="I22" s="94" t="e">
        <f>ОН!#REF!+ОН!#REF!</f>
        <v>#REF!</v>
      </c>
      <c r="J22" s="94" t="e">
        <f>ОН!#REF!+ОН!#REF!+ОН!#REF!+ОН!#REF!</f>
        <v>#REF!</v>
      </c>
      <c r="K22" s="94" t="e">
        <f t="shared" si="1"/>
        <v>#REF!</v>
      </c>
      <c r="L22" s="93" t="e">
        <f t="shared" si="0"/>
        <v>#REF!</v>
      </c>
      <c r="M22" s="86" t="e">
        <f t="shared" si="2"/>
        <v>#REF!</v>
      </c>
      <c r="N22" s="86" t="e">
        <f t="shared" si="3"/>
        <v>#REF!</v>
      </c>
      <c r="O22" s="286"/>
      <c r="P22" s="286"/>
      <c r="Q22" s="286"/>
    </row>
    <row r="23" spans="1:17" s="6" customFormat="1" ht="27.75" customHeight="1" thickBot="1">
      <c r="A23" s="83">
        <v>11</v>
      </c>
      <c r="B23" s="285" t="e">
        <f>ЖН!#REF!</f>
        <v>#REF!</v>
      </c>
      <c r="C23" s="285"/>
      <c r="D23" s="84" t="e">
        <f>ЖН!#REF!</f>
        <v>#REF!</v>
      </c>
      <c r="E23" s="94" t="e">
        <f>ЖН!#REF!+ЖН!#REF!</f>
        <v>#REF!</v>
      </c>
      <c r="F23" s="94" t="e">
        <f>ЖН!#REF!+ЖН!#REF!</f>
        <v>#REF!</v>
      </c>
      <c r="G23" s="94" t="e">
        <f>ЖН!#REF!+ЖН!#REF!+ЖН!#REF!+ЖН!#REF!</f>
        <v>#REF!</v>
      </c>
      <c r="H23" s="94" t="e">
        <f>ОН!#REF!+ОН!#REF!</f>
        <v>#REF!</v>
      </c>
      <c r="I23" s="94" t="e">
        <f>ОН!#REF!+ОН!#REF!</f>
        <v>#REF!</v>
      </c>
      <c r="J23" s="94" t="e">
        <f>ОН!#REF!+ОН!#REF!+ОН!#REF!+ОН!#REF!</f>
        <v>#REF!</v>
      </c>
      <c r="K23" s="94" t="e">
        <f t="shared" si="1"/>
        <v>#REF!</v>
      </c>
      <c r="L23" s="93" t="e">
        <f t="shared" si="0"/>
        <v>#REF!</v>
      </c>
      <c r="M23" s="86" t="e">
        <f t="shared" si="2"/>
        <v>#REF!</v>
      </c>
      <c r="N23" s="86" t="e">
        <f t="shared" si="3"/>
        <v>#REF!</v>
      </c>
      <c r="O23" s="286"/>
      <c r="P23" s="286"/>
      <c r="Q23" s="286"/>
    </row>
    <row r="24" spans="1:17" s="6" customFormat="1" ht="27.75" customHeight="1" thickBot="1">
      <c r="A24" s="83">
        <v>12</v>
      </c>
      <c r="B24" s="285" t="e">
        <f>ЖН!#REF!</f>
        <v>#REF!</v>
      </c>
      <c r="C24" s="285"/>
      <c r="D24" s="84" t="e">
        <f>ЖН!#REF!</f>
        <v>#REF!</v>
      </c>
      <c r="E24" s="94" t="e">
        <f>ЖН!#REF!+ЖН!#REF!</f>
        <v>#REF!</v>
      </c>
      <c r="F24" s="94" t="e">
        <f>ЖН!#REF!+ЖН!#REF!</f>
        <v>#REF!</v>
      </c>
      <c r="G24" s="94" t="e">
        <f>ЖН!#REF!+ЖН!#REF!+ЖН!#REF!+ЖН!#REF!</f>
        <v>#REF!</v>
      </c>
      <c r="H24" s="94" t="e">
        <f>ОН!#REF!+ОН!#REF!</f>
        <v>#REF!</v>
      </c>
      <c r="I24" s="94" t="e">
        <f>ОН!#REF!+ОН!#REF!</f>
        <v>#REF!</v>
      </c>
      <c r="J24" s="94" t="e">
        <f>ОН!#REF!+ОН!#REF!+ОН!#REF!+ОН!#REF!</f>
        <v>#REF!</v>
      </c>
      <c r="K24" s="94" t="e">
        <f t="shared" si="1"/>
        <v>#REF!</v>
      </c>
      <c r="L24" s="93" t="e">
        <f t="shared" si="0"/>
        <v>#REF!</v>
      </c>
      <c r="M24" s="86" t="e">
        <f t="shared" si="2"/>
        <v>#REF!</v>
      </c>
      <c r="N24" s="86" t="e">
        <f t="shared" si="3"/>
        <v>#REF!</v>
      </c>
      <c r="O24" s="286"/>
      <c r="P24" s="286"/>
      <c r="Q24" s="286"/>
    </row>
    <row r="25" spans="1:17" s="6" customFormat="1" ht="27.75" customHeight="1" thickBot="1">
      <c r="A25" s="83">
        <v>13</v>
      </c>
      <c r="B25" s="285" t="e">
        <f>ЖН!#REF!</f>
        <v>#REF!</v>
      </c>
      <c r="C25" s="285"/>
      <c r="D25" s="84" t="e">
        <f>ЖН!#REF!</f>
        <v>#REF!</v>
      </c>
      <c r="E25" s="94" t="e">
        <f>ЖН!#REF!+ЖН!#REF!</f>
        <v>#REF!</v>
      </c>
      <c r="F25" s="94" t="e">
        <f>ЖН!#REF!+ЖН!#REF!</f>
        <v>#REF!</v>
      </c>
      <c r="G25" s="94" t="e">
        <f>ЖН!#REF!+ЖН!#REF!+ЖН!#REF!+ЖН!#REF!</f>
        <v>#REF!</v>
      </c>
      <c r="H25" s="94" t="e">
        <f>ОН!#REF!+ОН!#REF!</f>
        <v>#REF!</v>
      </c>
      <c r="I25" s="94" t="e">
        <f>ОН!#REF!+ОН!#REF!</f>
        <v>#REF!</v>
      </c>
      <c r="J25" s="94" t="e">
        <f>ОН!#REF!+ОН!#REF!+ОН!#REF!+ОН!#REF!</f>
        <v>#REF!</v>
      </c>
      <c r="K25" s="94" t="e">
        <f t="shared" si="1"/>
        <v>#REF!</v>
      </c>
      <c r="L25" s="93" t="e">
        <f t="shared" si="0"/>
        <v>#REF!</v>
      </c>
      <c r="M25" s="86" t="e">
        <f t="shared" si="2"/>
        <v>#REF!</v>
      </c>
      <c r="N25" s="86" t="e">
        <f t="shared" si="3"/>
        <v>#REF!</v>
      </c>
      <c r="O25" s="286"/>
      <c r="P25" s="286"/>
      <c r="Q25" s="286"/>
    </row>
    <row r="26" spans="1:17" s="6" customFormat="1" ht="27.75" customHeight="1" thickBot="1">
      <c r="A26" s="83">
        <v>14</v>
      </c>
      <c r="B26" s="285" t="e">
        <f>ЖН!#REF!</f>
        <v>#REF!</v>
      </c>
      <c r="C26" s="285"/>
      <c r="D26" s="84" t="e">
        <f>ЖН!#REF!</f>
        <v>#REF!</v>
      </c>
      <c r="E26" s="94" t="e">
        <f>ЖН!#REF!+ЖН!#REF!</f>
        <v>#REF!</v>
      </c>
      <c r="F26" s="94" t="e">
        <f>ЖН!#REF!+ЖН!#REF!</f>
        <v>#REF!</v>
      </c>
      <c r="G26" s="94">
        <v>18</v>
      </c>
      <c r="H26" s="94" t="e">
        <f>ОН!#REF!+ОН!#REF!</f>
        <v>#REF!</v>
      </c>
      <c r="I26" s="94" t="e">
        <f>ОН!#REF!+ОН!#REF!</f>
        <v>#REF!</v>
      </c>
      <c r="J26" s="94" t="e">
        <f>ОН!#REF!+ОН!#REF!+ОН!#REF!+ОН!#REF!</f>
        <v>#REF!</v>
      </c>
      <c r="K26" s="94" t="e">
        <f t="shared" si="1"/>
        <v>#REF!</v>
      </c>
      <c r="L26" s="93" t="e">
        <f t="shared" si="0"/>
        <v>#REF!</v>
      </c>
      <c r="M26" s="86" t="e">
        <f t="shared" si="2"/>
        <v>#REF!</v>
      </c>
      <c r="N26" s="86" t="e">
        <f t="shared" si="3"/>
        <v>#REF!</v>
      </c>
      <c r="O26" s="286"/>
      <c r="P26" s="286"/>
      <c r="Q26" s="286"/>
    </row>
    <row r="27" spans="1:17" s="6" customFormat="1" ht="27.75" customHeight="1" thickBot="1">
      <c r="A27" s="83">
        <v>15</v>
      </c>
      <c r="B27" s="285" t="e">
        <f>ЖН!#REF!</f>
        <v>#REF!</v>
      </c>
      <c r="C27" s="285"/>
      <c r="D27" s="84" t="e">
        <f>ЖН!#REF!</f>
        <v>#REF!</v>
      </c>
      <c r="E27" s="94" t="e">
        <f>ЖН!#REF!+ЖН!#REF!</f>
        <v>#REF!</v>
      </c>
      <c r="F27" s="94" t="e">
        <f>ЖН!#REF!+ЖН!#REF!</f>
        <v>#REF!</v>
      </c>
      <c r="G27" s="94">
        <v>22</v>
      </c>
      <c r="H27" s="94" t="e">
        <f>ОН!#REF!+ОН!#REF!</f>
        <v>#REF!</v>
      </c>
      <c r="I27" s="94" t="e">
        <f>ОН!#REF!+ОН!#REF!</f>
        <v>#REF!</v>
      </c>
      <c r="J27" s="94" t="e">
        <f>ОН!#REF!+ОН!#REF!+ОН!#REF!+ОН!#REF!</f>
        <v>#REF!</v>
      </c>
      <c r="K27" s="94" t="e">
        <f t="shared" si="1"/>
        <v>#REF!</v>
      </c>
      <c r="L27" s="93" t="e">
        <f t="shared" si="0"/>
        <v>#REF!</v>
      </c>
      <c r="M27" s="86" t="e">
        <f t="shared" si="2"/>
        <v>#REF!</v>
      </c>
      <c r="N27" s="86" t="e">
        <f t="shared" si="3"/>
        <v>#REF!</v>
      </c>
      <c r="O27" s="286"/>
      <c r="P27" s="286"/>
      <c r="Q27" s="286"/>
    </row>
    <row r="28" spans="1:17" s="6" customFormat="1" ht="27.75" customHeight="1" thickBot="1">
      <c r="A28" s="83">
        <v>16</v>
      </c>
      <c r="B28" s="285" t="e">
        <f>ЖН!#REF!</f>
        <v>#REF!</v>
      </c>
      <c r="C28" s="285"/>
      <c r="D28" s="84" t="e">
        <f>ЖН!#REF!</f>
        <v>#REF!</v>
      </c>
      <c r="E28" s="94" t="e">
        <f>ЖН!#REF!+ЖН!#REF!</f>
        <v>#REF!</v>
      </c>
      <c r="F28" s="94" t="e">
        <f>ЖН!#REF!+ЖН!#REF!</f>
        <v>#REF!</v>
      </c>
      <c r="G28" s="94" t="e">
        <f>ЖН!#REF!+ЖН!#REF!+ЖН!#REF!+ЖН!#REF!</f>
        <v>#REF!</v>
      </c>
      <c r="H28" s="94" t="e">
        <f>ОН!#REF!+ОН!#REF!</f>
        <v>#REF!</v>
      </c>
      <c r="I28" s="94" t="e">
        <f>ОН!#REF!+ОН!#REF!</f>
        <v>#REF!</v>
      </c>
      <c r="J28" s="94" t="e">
        <f>ОН!#REF!+ОН!#REF!+ОН!#REF!+ОН!#REF!</f>
        <v>#REF!</v>
      </c>
      <c r="K28" s="94" t="e">
        <f t="shared" si="1"/>
        <v>#REF!</v>
      </c>
      <c r="L28" s="93" t="e">
        <f t="shared" si="0"/>
        <v>#REF!</v>
      </c>
      <c r="M28" s="86" t="e">
        <f t="shared" si="2"/>
        <v>#REF!</v>
      </c>
      <c r="N28" s="86" t="e">
        <f t="shared" si="3"/>
        <v>#REF!</v>
      </c>
      <c r="O28" s="286"/>
      <c r="P28" s="286"/>
      <c r="Q28" s="286"/>
    </row>
    <row r="29" spans="1:17" s="6" customFormat="1" ht="27.75" customHeight="1" thickBot="1">
      <c r="A29" s="83">
        <v>17</v>
      </c>
      <c r="B29" s="285" t="e">
        <f>ЖН!#REF!</f>
        <v>#REF!</v>
      </c>
      <c r="C29" s="285"/>
      <c r="D29" s="84" t="e">
        <f>ЖН!#REF!</f>
        <v>#REF!</v>
      </c>
      <c r="E29" s="94" t="e">
        <f>ЖН!#REF!+ЖН!#REF!</f>
        <v>#REF!</v>
      </c>
      <c r="F29" s="94" t="e">
        <f>ЖН!#REF!+ЖН!#REF!</f>
        <v>#REF!</v>
      </c>
      <c r="G29" s="94" t="e">
        <f>ЖН!#REF!+ЖН!#REF!+ЖН!#REF!+ЖН!#REF!</f>
        <v>#REF!</v>
      </c>
      <c r="H29" s="94" t="e">
        <f>ОН!#REF!+ОН!#REF!</f>
        <v>#REF!</v>
      </c>
      <c r="I29" s="94" t="e">
        <f>ОН!#REF!+ОН!#REF!</f>
        <v>#REF!</v>
      </c>
      <c r="J29" s="94" t="e">
        <f>ОН!#REF!+ОН!#REF!+ОН!#REF!+ОН!#REF!</f>
        <v>#REF!</v>
      </c>
      <c r="K29" s="94" t="e">
        <f t="shared" si="1"/>
        <v>#REF!</v>
      </c>
      <c r="L29" s="93" t="e">
        <f>IF(OR(K29&lt;39),"-","")</f>
        <v>#REF!</v>
      </c>
      <c r="M29" s="86" t="e">
        <f>IF(L29="-",K29,"")</f>
        <v>#REF!</v>
      </c>
      <c r="N29" s="86" t="e">
        <f>IF(L29="-","-","")</f>
        <v>#REF!</v>
      </c>
      <c r="O29" s="286"/>
      <c r="P29" s="286"/>
      <c r="Q29" s="286"/>
    </row>
    <row r="30" spans="1:17" s="6" customFormat="1" ht="27.75" customHeight="1" thickBot="1">
      <c r="A30" s="83">
        <v>18</v>
      </c>
      <c r="B30" s="285" t="e">
        <f>ЖН!#REF!</f>
        <v>#REF!</v>
      </c>
      <c r="C30" s="285"/>
      <c r="D30" s="84" t="e">
        <f>ЖН!#REF!</f>
        <v>#REF!</v>
      </c>
      <c r="E30" s="94"/>
      <c r="F30" s="94"/>
      <c r="G30" s="94" t="e">
        <f>ЖН!#REF!+ЖН!#REF!+ЖН!#REF!+ЖН!#REF!</f>
        <v>#REF!</v>
      </c>
      <c r="H30" s="94" t="e">
        <f>ОН!#REF!+ОН!#REF!</f>
        <v>#REF!</v>
      </c>
      <c r="I30" s="94" t="e">
        <f>ОН!#REF!+ОН!#REF!</f>
        <v>#REF!</v>
      </c>
      <c r="J30" s="94" t="e">
        <f>ОН!#REF!+ОН!#REF!+ОН!#REF!+ОН!#REF!</f>
        <v>#REF!</v>
      </c>
      <c r="K30" s="94" t="e">
        <f>G30+J30</f>
        <v>#REF!</v>
      </c>
      <c r="L30" s="93" t="e">
        <f>IF(OR(K30&lt;39),"-","")</f>
        <v>#REF!</v>
      </c>
      <c r="M30" s="86" t="e">
        <f>IF(L30="-",K30,"")</f>
        <v>#REF!</v>
      </c>
      <c r="N30" s="86" t="e">
        <f>IF(L30="-","-","")</f>
        <v>#REF!</v>
      </c>
      <c r="O30" s="286"/>
      <c r="P30" s="286"/>
      <c r="Q30" s="286"/>
    </row>
    <row r="31" spans="1:17" s="6" customFormat="1" ht="27.75" customHeight="1" thickBot="1">
      <c r="A31" s="83">
        <v>19</v>
      </c>
      <c r="B31" s="285" t="e">
        <f>ЖН!#REF!</f>
        <v>#REF!</v>
      </c>
      <c r="C31" s="285"/>
      <c r="D31" s="84" t="e">
        <f>ЖН!#REF!</f>
        <v>#REF!</v>
      </c>
      <c r="E31" s="94"/>
      <c r="F31" s="94"/>
      <c r="G31" s="94" t="e">
        <f>ЖН!#REF!+ЖН!#REF!+ЖН!#REF!+ЖН!#REF!</f>
        <v>#REF!</v>
      </c>
      <c r="H31" s="94" t="e">
        <f>ОН!#REF!+ОН!#REF!</f>
        <v>#REF!</v>
      </c>
      <c r="I31" s="94" t="e">
        <f>ОН!#REF!+ОН!#REF!</f>
        <v>#REF!</v>
      </c>
      <c r="J31" s="94" t="e">
        <f>ОН!#REF!+ОН!#REF!+ОН!#REF!+ОН!#REF!</f>
        <v>#REF!</v>
      </c>
      <c r="K31" s="94" t="e">
        <f>G31+J31</f>
        <v>#REF!</v>
      </c>
      <c r="L31" s="93" t="e">
        <f>IF(OR(K31&lt;39),"-","")</f>
        <v>#REF!</v>
      </c>
      <c r="M31" s="86" t="e">
        <f>IF(L31="-",K31,"")</f>
        <v>#REF!</v>
      </c>
      <c r="N31" s="86" t="e">
        <f>IF(L31="-","-","")</f>
        <v>#REF!</v>
      </c>
      <c r="O31" s="286"/>
      <c r="P31" s="286"/>
      <c r="Q31" s="286"/>
    </row>
    <row r="32" spans="1:17" s="6" customFormat="1" ht="27.75" customHeight="1" thickBot="1">
      <c r="A32" s="83">
        <v>20</v>
      </c>
      <c r="B32" s="285" t="e">
        <f>ЖН!#REF!</f>
        <v>#REF!</v>
      </c>
      <c r="C32" s="285"/>
      <c r="D32" s="84" t="e">
        <f>ЖН!#REF!</f>
        <v>#REF!</v>
      </c>
      <c r="E32" s="94"/>
      <c r="F32" s="94"/>
      <c r="G32" s="94">
        <v>16</v>
      </c>
      <c r="H32" s="94" t="e">
        <f>ОН!#REF!+ОН!#REF!</f>
        <v>#REF!</v>
      </c>
      <c r="I32" s="94" t="e">
        <f>ОН!#REF!+ОН!#REF!</f>
        <v>#REF!</v>
      </c>
      <c r="J32" s="94" t="e">
        <f>ОН!#REF!+ОН!#REF!+ОН!#REF!+ОН!#REF!</f>
        <v>#REF!</v>
      </c>
      <c r="K32" s="94" t="e">
        <f>G32+J32</f>
        <v>#REF!</v>
      </c>
      <c r="L32" s="93" t="e">
        <f>IF(OR(K32&lt;39),"-","")</f>
        <v>#REF!</v>
      </c>
      <c r="M32" s="86" t="e">
        <f>IF(L32="-",K32,"")</f>
        <v>#REF!</v>
      </c>
      <c r="N32" s="86" t="e">
        <f>IF(L32="-","-","")</f>
        <v>#REF!</v>
      </c>
      <c r="O32" s="286"/>
      <c r="P32" s="286"/>
      <c r="Q32" s="286"/>
    </row>
    <row r="33" spans="1:17" ht="49.5" customHeight="1" thickBot="1">
      <c r="A33" s="306" t="s">
        <v>14</v>
      </c>
      <c r="B33" s="306"/>
      <c r="C33" s="306"/>
      <c r="D33" s="87"/>
      <c r="E33" s="88"/>
      <c r="F33" s="89"/>
      <c r="G33" s="89"/>
      <c r="H33" s="89"/>
      <c r="I33" s="88"/>
      <c r="J33" s="88"/>
      <c r="K33" s="90"/>
      <c r="L33" s="90"/>
      <c r="M33" s="88"/>
      <c r="N33" s="88"/>
      <c r="O33" s="289"/>
      <c r="P33" s="289"/>
      <c r="Q33" s="289"/>
    </row>
    <row r="34" spans="1:3" ht="39.75" customHeight="1">
      <c r="A34" s="293"/>
      <c r="B34" s="293"/>
      <c r="C34" s="293"/>
    </row>
    <row r="35" spans="1:17" ht="18">
      <c r="A35" s="22"/>
      <c r="B35" s="22"/>
      <c r="C35" s="23" t="s">
        <v>15</v>
      </c>
      <c r="D35" s="44">
        <f>M!G20</f>
        <v>20</v>
      </c>
      <c r="E35" s="56"/>
      <c r="F35" s="56"/>
      <c r="G35" s="25" t="s">
        <v>80</v>
      </c>
      <c r="H35" s="25"/>
      <c r="I35" s="25"/>
      <c r="J35" s="25"/>
      <c r="K35" s="17"/>
      <c r="L35" s="17"/>
      <c r="M35" s="17"/>
      <c r="N35" s="26"/>
      <c r="O35" s="17"/>
      <c r="P35" s="17"/>
      <c r="Q35" s="17"/>
    </row>
    <row r="36" spans="1:17" ht="18">
      <c r="A36" s="22"/>
      <c r="B36" s="22"/>
      <c r="C36" s="23"/>
      <c r="D36" s="57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  <c r="P36" s="17"/>
      <c r="Q36" s="17"/>
    </row>
    <row r="37" spans="1:17" ht="53.25" customHeight="1">
      <c r="A37" s="17"/>
      <c r="B37" s="17"/>
      <c r="C37" s="26"/>
      <c r="D37" s="294" t="s">
        <v>16</v>
      </c>
      <c r="E37" s="294"/>
      <c r="F37" s="294"/>
      <c r="G37" s="294"/>
      <c r="H37" s="25"/>
      <c r="I37" s="24"/>
      <c r="J37" s="24"/>
      <c r="K37" s="295" t="s">
        <v>17</v>
      </c>
      <c r="L37" s="295"/>
      <c r="M37" s="24"/>
      <c r="N37" s="24"/>
      <c r="O37" s="17"/>
      <c r="P37" s="17"/>
      <c r="Q37" s="17"/>
    </row>
    <row r="38" spans="1:17" ht="18">
      <c r="A38" s="296"/>
      <c r="B38" s="296"/>
      <c r="C38" s="29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8">
      <c r="A39" s="26" t="s">
        <v>75</v>
      </c>
      <c r="B39" s="26"/>
      <c r="C39" s="26"/>
      <c r="D39" s="270" t="str">
        <f>M!F20</f>
        <v>А.Ибрагимов</v>
      </c>
      <c r="E39" s="270"/>
      <c r="F39" s="270"/>
      <c r="G39" s="270"/>
      <c r="H39" s="56"/>
      <c r="I39" s="56"/>
      <c r="J39" s="56"/>
      <c r="K39" s="25" t="s">
        <v>18</v>
      </c>
      <c r="L39" s="25"/>
      <c r="M39" s="271"/>
      <c r="N39" s="271"/>
      <c r="O39" s="60" t="str">
        <f>M!G15</f>
        <v>М.Саидова</v>
      </c>
      <c r="P39" s="60"/>
      <c r="Q39" s="60"/>
    </row>
    <row r="40" spans="1:17" ht="18">
      <c r="A40" s="290" t="s">
        <v>19</v>
      </c>
      <c r="B40" s="290"/>
      <c r="C40" s="27" t="s">
        <v>1</v>
      </c>
      <c r="D40" s="272" t="s">
        <v>20</v>
      </c>
      <c r="E40" s="272"/>
      <c r="F40" s="272"/>
      <c r="G40" s="272"/>
      <c r="H40" s="56"/>
      <c r="I40" s="28"/>
      <c r="J40" s="28"/>
      <c r="K40" s="17"/>
      <c r="L40" s="17"/>
      <c r="M40" s="272" t="s">
        <v>21</v>
      </c>
      <c r="N40" s="272"/>
      <c r="O40" s="291" t="s">
        <v>20</v>
      </c>
      <c r="P40" s="291"/>
      <c r="Q40" s="291"/>
    </row>
  </sheetData>
  <sheetProtection/>
  <mergeCells count="73">
    <mergeCell ref="O1:Q1"/>
    <mergeCell ref="D37:G37"/>
    <mergeCell ref="K37:L37"/>
    <mergeCell ref="A38:C38"/>
    <mergeCell ref="D39:G39"/>
    <mergeCell ref="M39:N39"/>
    <mergeCell ref="B29:C29"/>
    <mergeCell ref="O29:Q29"/>
    <mergeCell ref="A33:C33"/>
    <mergeCell ref="O33:Q33"/>
    <mergeCell ref="A34:C34"/>
    <mergeCell ref="A40:B40"/>
    <mergeCell ref="D40:G40"/>
    <mergeCell ref="M40:N40"/>
    <mergeCell ref="O40:Q40"/>
    <mergeCell ref="B27:C27"/>
    <mergeCell ref="O27:Q27"/>
    <mergeCell ref="B28:C28"/>
    <mergeCell ref="O28:Q28"/>
    <mergeCell ref="B30:C30"/>
    <mergeCell ref="B25:C25"/>
    <mergeCell ref="O25:Q25"/>
    <mergeCell ref="B26:C26"/>
    <mergeCell ref="O26:Q26"/>
    <mergeCell ref="B23:C23"/>
    <mergeCell ref="O23:Q23"/>
    <mergeCell ref="B24:C24"/>
    <mergeCell ref="O24:Q24"/>
    <mergeCell ref="B21:C21"/>
    <mergeCell ref="O21:Q21"/>
    <mergeCell ref="B22:C22"/>
    <mergeCell ref="O22:Q22"/>
    <mergeCell ref="B19:C19"/>
    <mergeCell ref="O19:Q19"/>
    <mergeCell ref="B20:C20"/>
    <mergeCell ref="O20:Q20"/>
    <mergeCell ref="B18:C18"/>
    <mergeCell ref="O18:Q18"/>
    <mergeCell ref="B15:C15"/>
    <mergeCell ref="O15:Q15"/>
    <mergeCell ref="B16:C16"/>
    <mergeCell ref="O16:Q16"/>
    <mergeCell ref="B14:C14"/>
    <mergeCell ref="O14:Q14"/>
    <mergeCell ref="N11:N12"/>
    <mergeCell ref="O11:Q12"/>
    <mergeCell ref="M11:M12"/>
    <mergeCell ref="B17:C17"/>
    <mergeCell ref="O17:Q17"/>
    <mergeCell ref="A11:A12"/>
    <mergeCell ref="B11:C12"/>
    <mergeCell ref="D11:D12"/>
    <mergeCell ref="E11:K11"/>
    <mergeCell ref="L11:L12"/>
    <mergeCell ref="C9:F9"/>
    <mergeCell ref="H7:I7"/>
    <mergeCell ref="A8:B8"/>
    <mergeCell ref="A6:Q6"/>
    <mergeCell ref="A2:Q2"/>
    <mergeCell ref="A3:Q3"/>
    <mergeCell ref="A4:I4"/>
    <mergeCell ref="A5:H5"/>
    <mergeCell ref="E7:F7"/>
    <mergeCell ref="B31:C31"/>
    <mergeCell ref="B32:C32"/>
    <mergeCell ref="O30:Q30"/>
    <mergeCell ref="O31:Q31"/>
    <mergeCell ref="O32:Q32"/>
    <mergeCell ref="M9:N9"/>
    <mergeCell ref="P9:Q9"/>
    <mergeCell ref="H9:K9"/>
    <mergeCell ref="B13:C13"/>
    <mergeCell ref="O13:Q1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0"/>
  <sheetViews>
    <sheetView view="pageLayout" zoomScaleSheetLayoutView="100" workbookViewId="0" topLeftCell="A1">
      <selection activeCell="A28" sqref="A28:IV32"/>
    </sheetView>
  </sheetViews>
  <sheetFormatPr defaultColWidth="9.140625" defaultRowHeight="12.75"/>
  <cols>
    <col min="1" max="2" width="4.57421875" style="5" customWidth="1"/>
    <col min="3" max="3" width="38.28125" style="5" customWidth="1"/>
    <col min="4" max="4" width="14.00390625" style="5" customWidth="1"/>
    <col min="5" max="6" width="4.7109375" style="5" hidden="1" customWidth="1"/>
    <col min="7" max="7" width="9.7109375" style="5" customWidth="1"/>
    <col min="8" max="8" width="4.7109375" style="5" hidden="1" customWidth="1"/>
    <col min="9" max="9" width="4.28125" style="5" hidden="1" customWidth="1"/>
    <col min="10" max="10" width="11.00390625" style="5" customWidth="1"/>
    <col min="11" max="11" width="9.57421875" style="5" customWidth="1"/>
    <col min="12" max="12" width="10.7109375" style="5" customWidth="1"/>
    <col min="13" max="13" width="11.421875" style="5" customWidth="1"/>
    <col min="14" max="14" width="11.00390625" style="5" customWidth="1"/>
    <col min="15" max="15" width="15.5742187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81" t="str">
        <f>M!C6</f>
        <v>12-шакл</v>
      </c>
    </row>
    <row r="2" spans="1:15" ht="15.75" customHeight="1">
      <c r="A2" s="273" t="s">
        <v>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15.75" customHeight="1">
      <c r="A3" s="273" t="s">
        <v>37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ht="15.75" customHeight="1">
      <c r="A4" s="274" t="s">
        <v>38</v>
      </c>
      <c r="B4" s="274"/>
      <c r="C4" s="274"/>
      <c r="D4" s="274"/>
      <c r="E4" s="274"/>
      <c r="F4" s="274"/>
      <c r="G4" s="274"/>
      <c r="H4" s="274"/>
      <c r="I4" s="274"/>
      <c r="J4" s="18" t="s">
        <v>22</v>
      </c>
      <c r="K4" s="31" t="str">
        <f>M!C1</f>
        <v>17-</v>
      </c>
      <c r="L4" s="31"/>
      <c r="M4" s="19"/>
      <c r="N4" s="19"/>
      <c r="O4" s="19"/>
    </row>
    <row r="5" spans="1:15" ht="15.75" customHeight="1">
      <c r="A5" s="274" t="str">
        <f>M!C20</f>
        <v>2016-2017 ўқув йили  </v>
      </c>
      <c r="B5" s="274"/>
      <c r="C5" s="274"/>
      <c r="D5" s="274"/>
      <c r="E5" s="274"/>
      <c r="F5" s="274"/>
      <c r="G5" s="274"/>
      <c r="H5" s="274"/>
      <c r="I5" s="54"/>
      <c r="J5" s="71" t="str">
        <f>M!C2</f>
        <v>Кузги</v>
      </c>
      <c r="K5" s="53" t="s">
        <v>24</v>
      </c>
      <c r="N5" s="53"/>
      <c r="O5" s="53"/>
    </row>
    <row r="6" spans="1:15" ht="15.75" customHeight="1">
      <c r="A6" s="273" t="str">
        <f>M!B20</f>
        <v>Сув хўжалигида менежмент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</row>
    <row r="7" spans="1:15" ht="15.75" customHeight="1">
      <c r="A7" s="18"/>
      <c r="B7" s="18"/>
      <c r="C7" s="59">
        <f>M!C3</f>
        <v>1</v>
      </c>
      <c r="D7" s="58" t="s">
        <v>6</v>
      </c>
      <c r="E7" s="275"/>
      <c r="F7" s="275"/>
      <c r="G7" s="30">
        <f>M!C4</f>
        <v>1</v>
      </c>
      <c r="H7" s="275"/>
      <c r="I7" s="275"/>
      <c r="J7" s="58" t="s">
        <v>23</v>
      </c>
      <c r="K7" s="30">
        <f>M!C5</f>
        <v>1</v>
      </c>
      <c r="L7" s="20" t="s">
        <v>7</v>
      </c>
      <c r="M7" s="20"/>
      <c r="N7" s="20"/>
      <c r="O7" s="20"/>
    </row>
    <row r="8" spans="1:15" ht="15.75" customHeight="1">
      <c r="A8" s="276" t="s">
        <v>39</v>
      </c>
      <c r="B8" s="276"/>
      <c r="C8" s="55">
        <f>M!B16</f>
        <v>0</v>
      </c>
      <c r="D8" s="50" t="s">
        <v>50</v>
      </c>
      <c r="E8" s="50"/>
      <c r="F8" s="50"/>
      <c r="G8" s="64">
        <f>ЖН!AZ6</f>
        <v>0</v>
      </c>
      <c r="H8" s="64"/>
      <c r="I8" s="66"/>
      <c r="J8" s="66"/>
      <c r="K8" s="63"/>
      <c r="L8" s="43" t="s">
        <v>49</v>
      </c>
      <c r="M8" s="43"/>
      <c r="N8" s="62">
        <f>ЖН!AZ7</f>
        <v>0</v>
      </c>
      <c r="O8" s="65"/>
    </row>
    <row r="9" spans="1:15" ht="18.75" customHeight="1">
      <c r="A9" s="21" t="s">
        <v>25</v>
      </c>
      <c r="B9" s="21"/>
      <c r="C9" s="281" t="s">
        <v>26</v>
      </c>
      <c r="D9" s="281"/>
      <c r="E9" s="281"/>
      <c r="F9" s="281"/>
      <c r="G9" s="32">
        <f>M!C16</f>
        <v>190</v>
      </c>
      <c r="H9" s="283" t="s">
        <v>43</v>
      </c>
      <c r="I9" s="283"/>
      <c r="J9" s="283"/>
      <c r="K9" s="283"/>
      <c r="L9" s="32">
        <f>M!E16</f>
        <v>18</v>
      </c>
      <c r="M9" s="311" t="str">
        <f>M!F16</f>
        <v>Феврал. 2017й.</v>
      </c>
      <c r="N9" s="311"/>
      <c r="O9" s="45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23.25" customHeight="1" thickBot="1">
      <c r="A11" s="277" t="s">
        <v>0</v>
      </c>
      <c r="B11" s="278" t="s">
        <v>40</v>
      </c>
      <c r="C11" s="278"/>
      <c r="D11" s="279" t="s">
        <v>8</v>
      </c>
      <c r="E11" s="278" t="s">
        <v>9</v>
      </c>
      <c r="F11" s="278"/>
      <c r="G11" s="278"/>
      <c r="H11" s="278"/>
      <c r="I11" s="278"/>
      <c r="J11" s="278"/>
      <c r="K11" s="278"/>
      <c r="L11" s="310" t="s">
        <v>10</v>
      </c>
      <c r="M11" s="280" t="s">
        <v>11</v>
      </c>
      <c r="N11" s="280" t="s">
        <v>12</v>
      </c>
      <c r="O11" s="278" t="s">
        <v>13</v>
      </c>
    </row>
    <row r="12" spans="1:15" ht="71.25" customHeight="1" thickBot="1">
      <c r="A12" s="277"/>
      <c r="B12" s="278"/>
      <c r="C12" s="278"/>
      <c r="D12" s="279"/>
      <c r="E12" s="82" t="s">
        <v>2</v>
      </c>
      <c r="F12" s="82" t="s">
        <v>3</v>
      </c>
      <c r="G12" s="82" t="s">
        <v>64</v>
      </c>
      <c r="H12" s="82" t="s">
        <v>34</v>
      </c>
      <c r="I12" s="82" t="s">
        <v>74</v>
      </c>
      <c r="J12" s="82" t="s">
        <v>57</v>
      </c>
      <c r="K12" s="82" t="s">
        <v>60</v>
      </c>
      <c r="L12" s="310"/>
      <c r="M12" s="280"/>
      <c r="N12" s="280"/>
      <c r="O12" s="278"/>
    </row>
    <row r="13" spans="1:15" s="6" customFormat="1" ht="27.75" customHeight="1" thickBot="1">
      <c r="A13" s="85">
        <v>1</v>
      </c>
      <c r="B13" s="309" t="str">
        <f>ЖН!B9</f>
        <v>Раҳмонов Маҳмуджон Зайниддин ўғли</v>
      </c>
      <c r="C13" s="309"/>
      <c r="D13" s="84">
        <f>ЖН!C9</f>
        <v>0</v>
      </c>
      <c r="E13" s="84" t="e">
        <f>ЖН!#REF!+ЖН!#REF!</f>
        <v>#REF!</v>
      </c>
      <c r="F13" s="84" t="e">
        <f>ЖН!#REF!+ЖН!#REF!</f>
        <v>#REF!</v>
      </c>
      <c r="G13" s="94">
        <f>ЖН!AZ9+ЖН!BA9+ЖН!BB9+ЖН!BC9</f>
        <v>0</v>
      </c>
      <c r="H13" s="94" t="e">
        <f>ОН!#REF!+ОН!#REF!</f>
        <v>#REF!</v>
      </c>
      <c r="I13" s="94" t="e">
        <f>ОН!#REF!+ОН!#REF!</f>
        <v>#REF!</v>
      </c>
      <c r="J13" s="94">
        <f>ОН!AV9+ОН!AW9+ОН!AX9+ОН!AY9</f>
        <v>0</v>
      </c>
      <c r="K13" s="94">
        <f>G13+J13</f>
        <v>0</v>
      </c>
      <c r="L13" s="86" t="str">
        <f>IF(OR(K13&lt;39),"-","")</f>
        <v>-</v>
      </c>
      <c r="M13" s="96">
        <f>IF(L13="-",K13,"")</f>
        <v>0</v>
      </c>
      <c r="N13" s="97" t="str">
        <f>IF(L13="-","-","")</f>
        <v>-</v>
      </c>
      <c r="O13" s="93"/>
    </row>
    <row r="14" spans="1:15" s="6" customFormat="1" ht="27.75" customHeight="1" thickBot="1">
      <c r="A14" s="85">
        <v>2</v>
      </c>
      <c r="B14" s="309" t="str">
        <f>ЖН!B10</f>
        <v>Раҳимова Ҳамида Феруз қизи</v>
      </c>
      <c r="C14" s="309"/>
      <c r="D14" s="84">
        <f>ЖН!C10</f>
        <v>0</v>
      </c>
      <c r="E14" s="84" t="e">
        <f>ЖН!#REF!+ЖН!#REF!</f>
        <v>#REF!</v>
      </c>
      <c r="F14" s="84" t="e">
        <f>ЖН!#REF!+ЖН!#REF!</f>
        <v>#REF!</v>
      </c>
      <c r="G14" s="94">
        <f>ЖН!AZ10+ЖН!BA10+ЖН!BB10+ЖН!BC10</f>
        <v>0</v>
      </c>
      <c r="H14" s="94" t="e">
        <f>ОН!#REF!+ОН!#REF!</f>
        <v>#REF!</v>
      </c>
      <c r="I14" s="94" t="e">
        <f>ОН!#REF!+ОН!#REF!</f>
        <v>#REF!</v>
      </c>
      <c r="J14" s="94">
        <f>ОН!AV10+ОН!AW10+ОН!AX10+ОН!AY10</f>
        <v>0</v>
      </c>
      <c r="K14" s="94">
        <f aca="true" t="shared" si="0" ref="K14:K32">G14+J14</f>
        <v>0</v>
      </c>
      <c r="L14" s="86" t="str">
        <f aca="true" t="shared" si="1" ref="L14:L32">IF(OR(K14&lt;39),"-","")</f>
        <v>-</v>
      </c>
      <c r="M14" s="96">
        <f aca="true" t="shared" si="2" ref="M14:M32">IF(L14="-",K14,"")</f>
        <v>0</v>
      </c>
      <c r="N14" s="97" t="str">
        <f aca="true" t="shared" si="3" ref="N14:N32">IF(L14="-","-","")</f>
        <v>-</v>
      </c>
      <c r="O14" s="93"/>
    </row>
    <row r="15" spans="1:15" s="6" customFormat="1" ht="27.75" customHeight="1" thickBot="1">
      <c r="A15" s="85">
        <v>3</v>
      </c>
      <c r="B15" s="309" t="str">
        <f>ЖН!B11</f>
        <v>Шарипов Сирожиддин Максудбекович</v>
      </c>
      <c r="C15" s="309"/>
      <c r="D15" s="84">
        <f>ЖН!C11</f>
        <v>0</v>
      </c>
      <c r="E15" s="84" t="e">
        <f>ЖН!#REF!+ЖН!#REF!</f>
        <v>#REF!</v>
      </c>
      <c r="F15" s="84" t="e">
        <f>ЖН!#REF!+ЖН!#REF!</f>
        <v>#REF!</v>
      </c>
      <c r="G15" s="94">
        <f>ЖН!AZ11+ЖН!BA11+ЖН!BB11+ЖН!BC11</f>
        <v>0</v>
      </c>
      <c r="H15" s="94" t="e">
        <f>ОН!#REF!+ОН!#REF!</f>
        <v>#REF!</v>
      </c>
      <c r="I15" s="94" t="e">
        <f>ОН!#REF!+ОН!#REF!</f>
        <v>#REF!</v>
      </c>
      <c r="J15" s="94">
        <f>ОН!AV11+ОН!AW11+ОН!AX11+ОН!AY11</f>
        <v>0</v>
      </c>
      <c r="K15" s="94">
        <f t="shared" si="0"/>
        <v>0</v>
      </c>
      <c r="L15" s="86" t="str">
        <f t="shared" si="1"/>
        <v>-</v>
      </c>
      <c r="M15" s="96">
        <f t="shared" si="2"/>
        <v>0</v>
      </c>
      <c r="N15" s="97" t="str">
        <f t="shared" si="3"/>
        <v>-</v>
      </c>
      <c r="O15" s="93"/>
    </row>
    <row r="16" spans="1:15" s="6" customFormat="1" ht="27.75" customHeight="1" thickBot="1">
      <c r="A16" s="85">
        <v>4</v>
      </c>
      <c r="B16" s="309" t="str">
        <f>ЖН!B24</f>
        <v>Абдуғаффоров Азизжон Фурқат ўғли</v>
      </c>
      <c r="C16" s="309"/>
      <c r="D16" s="84" t="e">
        <f>ЖН!#REF!</f>
        <v>#REF!</v>
      </c>
      <c r="E16" s="84" t="e">
        <f>ЖН!#REF!+ЖН!#REF!</f>
        <v>#REF!</v>
      </c>
      <c r="F16" s="84" t="e">
        <f>ЖН!#REF!+ЖН!#REF!</f>
        <v>#REF!</v>
      </c>
      <c r="G16" s="94" t="e">
        <f>ЖН!#REF!+ЖН!#REF!+ЖН!#REF!+ЖН!#REF!</f>
        <v>#REF!</v>
      </c>
      <c r="H16" s="94" t="e">
        <f>ОН!#REF!+ОН!#REF!</f>
        <v>#REF!</v>
      </c>
      <c r="I16" s="94" t="e">
        <f>ОН!#REF!+ОН!#REF!</f>
        <v>#REF!</v>
      </c>
      <c r="J16" s="94" t="e">
        <f>ОН!#REF!+ОН!#REF!+ОН!#REF!+ОН!#REF!</f>
        <v>#REF!</v>
      </c>
      <c r="K16" s="94" t="e">
        <f t="shared" si="0"/>
        <v>#REF!</v>
      </c>
      <c r="L16" s="86" t="e">
        <f t="shared" si="1"/>
        <v>#REF!</v>
      </c>
      <c r="M16" s="96" t="e">
        <f t="shared" si="2"/>
        <v>#REF!</v>
      </c>
      <c r="N16" s="97" t="e">
        <f t="shared" si="3"/>
        <v>#REF!</v>
      </c>
      <c r="O16" s="93"/>
    </row>
    <row r="17" spans="1:15" s="6" customFormat="1" ht="27.75" customHeight="1" thickBot="1">
      <c r="A17" s="85">
        <v>5</v>
      </c>
      <c r="B17" s="309" t="e">
        <f>ЖН!#REF!</f>
        <v>#REF!</v>
      </c>
      <c r="C17" s="309"/>
      <c r="D17" s="84" t="e">
        <f>ЖН!#REF!</f>
        <v>#REF!</v>
      </c>
      <c r="E17" s="84" t="e">
        <f>ЖН!#REF!+ЖН!#REF!</f>
        <v>#REF!</v>
      </c>
      <c r="F17" s="84" t="e">
        <f>ЖН!#REF!+ЖН!#REF!</f>
        <v>#REF!</v>
      </c>
      <c r="G17" s="94" t="e">
        <f>ЖН!#REF!+ЖН!#REF!+ЖН!#REF!+ЖН!#REF!</f>
        <v>#REF!</v>
      </c>
      <c r="H17" s="94" t="e">
        <f>ОН!#REF!+ОН!#REF!</f>
        <v>#REF!</v>
      </c>
      <c r="I17" s="94" t="e">
        <f>ОН!#REF!+ОН!#REF!</f>
        <v>#REF!</v>
      </c>
      <c r="J17" s="94" t="e">
        <f>ОН!#REF!+ОН!#REF!+ОН!#REF!+ОН!#REF!</f>
        <v>#REF!</v>
      </c>
      <c r="K17" s="94" t="e">
        <f t="shared" si="0"/>
        <v>#REF!</v>
      </c>
      <c r="L17" s="86" t="e">
        <f t="shared" si="1"/>
        <v>#REF!</v>
      </c>
      <c r="M17" s="96" t="e">
        <f t="shared" si="2"/>
        <v>#REF!</v>
      </c>
      <c r="N17" s="97" t="e">
        <f t="shared" si="3"/>
        <v>#REF!</v>
      </c>
      <c r="O17" s="93"/>
    </row>
    <row r="18" spans="1:15" s="6" customFormat="1" ht="27.75" customHeight="1" thickBot="1">
      <c r="A18" s="85">
        <v>6</v>
      </c>
      <c r="B18" s="309" t="e">
        <f>ЖН!#REF!</f>
        <v>#REF!</v>
      </c>
      <c r="C18" s="309"/>
      <c r="D18" s="84" t="e">
        <f>ЖН!#REF!</f>
        <v>#REF!</v>
      </c>
      <c r="E18" s="84" t="e">
        <f>ЖН!#REF!+ЖН!#REF!</f>
        <v>#REF!</v>
      </c>
      <c r="F18" s="84" t="e">
        <f>ЖН!#REF!+ЖН!#REF!</f>
        <v>#REF!</v>
      </c>
      <c r="G18" s="94" t="e">
        <f>ЖН!#REF!+ЖН!#REF!+ЖН!#REF!+ЖН!#REF!</f>
        <v>#REF!</v>
      </c>
      <c r="H18" s="94" t="e">
        <f>ОН!#REF!+ОН!#REF!</f>
        <v>#REF!</v>
      </c>
      <c r="I18" s="94" t="e">
        <f>ОН!#REF!+ОН!#REF!</f>
        <v>#REF!</v>
      </c>
      <c r="J18" s="94" t="e">
        <f>ОН!#REF!+ОН!#REF!+ОН!#REF!+ОН!#REF!</f>
        <v>#REF!</v>
      </c>
      <c r="K18" s="94" t="e">
        <f t="shared" si="0"/>
        <v>#REF!</v>
      </c>
      <c r="L18" s="86" t="e">
        <f t="shared" si="1"/>
        <v>#REF!</v>
      </c>
      <c r="M18" s="96" t="e">
        <f t="shared" si="2"/>
        <v>#REF!</v>
      </c>
      <c r="N18" s="97" t="e">
        <f t="shared" si="3"/>
        <v>#REF!</v>
      </c>
      <c r="O18" s="93"/>
    </row>
    <row r="19" spans="1:15" s="6" customFormat="1" ht="27.75" customHeight="1" thickBot="1">
      <c r="A19" s="85">
        <v>7</v>
      </c>
      <c r="B19" s="309" t="e">
        <f>ЖН!#REF!</f>
        <v>#REF!</v>
      </c>
      <c r="C19" s="309"/>
      <c r="D19" s="84" t="e">
        <f>ЖН!#REF!</f>
        <v>#REF!</v>
      </c>
      <c r="E19" s="84" t="e">
        <f>ЖН!#REF!+ЖН!#REF!</f>
        <v>#REF!</v>
      </c>
      <c r="F19" s="84" t="e">
        <f>ЖН!#REF!+ЖН!#REF!</f>
        <v>#REF!</v>
      </c>
      <c r="G19" s="94" t="e">
        <f>ЖН!#REF!+ЖН!#REF!+ЖН!#REF!+ЖН!#REF!</f>
        <v>#REF!</v>
      </c>
      <c r="H19" s="94" t="e">
        <f>ОН!#REF!+ОН!#REF!</f>
        <v>#REF!</v>
      </c>
      <c r="I19" s="94" t="e">
        <f>ОН!#REF!+ОН!#REF!</f>
        <v>#REF!</v>
      </c>
      <c r="J19" s="94" t="e">
        <f>ОН!#REF!+ОН!#REF!+ОН!#REF!+ОН!#REF!</f>
        <v>#REF!</v>
      </c>
      <c r="K19" s="94" t="e">
        <f t="shared" si="0"/>
        <v>#REF!</v>
      </c>
      <c r="L19" s="86" t="e">
        <f t="shared" si="1"/>
        <v>#REF!</v>
      </c>
      <c r="M19" s="96" t="e">
        <f t="shared" si="2"/>
        <v>#REF!</v>
      </c>
      <c r="N19" s="97" t="e">
        <f t="shared" si="3"/>
        <v>#REF!</v>
      </c>
      <c r="O19" s="93"/>
    </row>
    <row r="20" spans="1:15" s="6" customFormat="1" ht="27.75" customHeight="1" thickBot="1">
      <c r="A20" s="85">
        <v>8</v>
      </c>
      <c r="B20" s="309" t="e">
        <f>ЖН!#REF!</f>
        <v>#REF!</v>
      </c>
      <c r="C20" s="309"/>
      <c r="D20" s="84" t="e">
        <f>ЖН!#REF!</f>
        <v>#REF!</v>
      </c>
      <c r="E20" s="84" t="e">
        <f>ЖН!#REF!+ЖН!#REF!</f>
        <v>#REF!</v>
      </c>
      <c r="F20" s="84" t="e">
        <f>ЖН!#REF!+ЖН!#REF!</f>
        <v>#REF!</v>
      </c>
      <c r="G20" s="94" t="e">
        <f>ЖН!#REF!+ЖН!#REF!+ЖН!#REF!+ЖН!#REF!</f>
        <v>#REF!</v>
      </c>
      <c r="H20" s="94" t="e">
        <f>ОН!#REF!+ОН!#REF!</f>
        <v>#REF!</v>
      </c>
      <c r="I20" s="94" t="e">
        <f>ОН!#REF!+ОН!#REF!</f>
        <v>#REF!</v>
      </c>
      <c r="J20" s="94" t="e">
        <f>ОН!#REF!+ОН!#REF!+ОН!#REF!+ОН!#REF!</f>
        <v>#REF!</v>
      </c>
      <c r="K20" s="94" t="e">
        <f t="shared" si="0"/>
        <v>#REF!</v>
      </c>
      <c r="L20" s="86" t="e">
        <f t="shared" si="1"/>
        <v>#REF!</v>
      </c>
      <c r="M20" s="96" t="e">
        <f t="shared" si="2"/>
        <v>#REF!</v>
      </c>
      <c r="N20" s="97" t="e">
        <f t="shared" si="3"/>
        <v>#REF!</v>
      </c>
      <c r="O20" s="93"/>
    </row>
    <row r="21" spans="1:15" s="6" customFormat="1" ht="27.75" customHeight="1" thickBot="1">
      <c r="A21" s="85">
        <v>9</v>
      </c>
      <c r="B21" s="309" t="e">
        <f>ЖН!#REF!</f>
        <v>#REF!</v>
      </c>
      <c r="C21" s="309"/>
      <c r="D21" s="84" t="e">
        <f>ЖН!#REF!</f>
        <v>#REF!</v>
      </c>
      <c r="E21" s="84" t="e">
        <f>ЖН!#REF!+ЖН!#REF!</f>
        <v>#REF!</v>
      </c>
      <c r="F21" s="84" t="e">
        <f>ЖН!#REF!+ЖН!#REF!</f>
        <v>#REF!</v>
      </c>
      <c r="G21" s="94" t="e">
        <f>ЖН!#REF!+ЖН!#REF!+ЖН!#REF!+ЖН!#REF!</f>
        <v>#REF!</v>
      </c>
      <c r="H21" s="94" t="e">
        <f>ОН!#REF!+ОН!#REF!</f>
        <v>#REF!</v>
      </c>
      <c r="I21" s="94" t="e">
        <f>ОН!#REF!+ОН!#REF!</f>
        <v>#REF!</v>
      </c>
      <c r="J21" s="94" t="e">
        <f>ОН!#REF!+ОН!#REF!+ОН!#REF!+ОН!#REF!</f>
        <v>#REF!</v>
      </c>
      <c r="K21" s="94" t="e">
        <f t="shared" si="0"/>
        <v>#REF!</v>
      </c>
      <c r="L21" s="86" t="e">
        <f t="shared" si="1"/>
        <v>#REF!</v>
      </c>
      <c r="M21" s="96" t="e">
        <f t="shared" si="2"/>
        <v>#REF!</v>
      </c>
      <c r="N21" s="97" t="e">
        <f t="shared" si="3"/>
        <v>#REF!</v>
      </c>
      <c r="O21" s="93"/>
    </row>
    <row r="22" spans="1:15" s="6" customFormat="1" ht="27.75" customHeight="1" thickBot="1">
      <c r="A22" s="85">
        <v>10</v>
      </c>
      <c r="B22" s="309" t="e">
        <f>ЖН!#REF!</f>
        <v>#REF!</v>
      </c>
      <c r="C22" s="309"/>
      <c r="D22" s="84" t="e">
        <f>ЖН!#REF!</f>
        <v>#REF!</v>
      </c>
      <c r="E22" s="84" t="e">
        <f>ЖН!#REF!+ЖН!#REF!</f>
        <v>#REF!</v>
      </c>
      <c r="F22" s="84" t="e">
        <f>ЖН!#REF!+ЖН!#REF!</f>
        <v>#REF!</v>
      </c>
      <c r="G22" s="94" t="e">
        <f>ЖН!#REF!+ЖН!#REF!+ЖН!#REF!+ЖН!#REF!</f>
        <v>#REF!</v>
      </c>
      <c r="H22" s="94" t="e">
        <f>ОН!#REF!+ОН!#REF!</f>
        <v>#REF!</v>
      </c>
      <c r="I22" s="94" t="e">
        <f>ОН!#REF!+ОН!#REF!</f>
        <v>#REF!</v>
      </c>
      <c r="J22" s="94" t="e">
        <f>ОН!#REF!+ОН!#REF!+ОН!#REF!+ОН!#REF!</f>
        <v>#REF!</v>
      </c>
      <c r="K22" s="94" t="e">
        <f t="shared" si="0"/>
        <v>#REF!</v>
      </c>
      <c r="L22" s="86" t="e">
        <f t="shared" si="1"/>
        <v>#REF!</v>
      </c>
      <c r="M22" s="96" t="e">
        <f t="shared" si="2"/>
        <v>#REF!</v>
      </c>
      <c r="N22" s="97" t="e">
        <f t="shared" si="3"/>
        <v>#REF!</v>
      </c>
      <c r="O22" s="93"/>
    </row>
    <row r="23" spans="1:15" s="6" customFormat="1" ht="27.75" customHeight="1" thickBot="1">
      <c r="A23" s="85">
        <v>11</v>
      </c>
      <c r="B23" s="309" t="e">
        <f>ЖН!#REF!</f>
        <v>#REF!</v>
      </c>
      <c r="C23" s="309"/>
      <c r="D23" s="84" t="e">
        <f>ЖН!#REF!</f>
        <v>#REF!</v>
      </c>
      <c r="E23" s="84" t="e">
        <f>ЖН!#REF!+ЖН!#REF!</f>
        <v>#REF!</v>
      </c>
      <c r="F23" s="84" t="e">
        <f>ЖН!#REF!+ЖН!#REF!</f>
        <v>#REF!</v>
      </c>
      <c r="G23" s="94" t="e">
        <f>ЖН!#REF!+ЖН!#REF!+ЖН!#REF!+ЖН!#REF!</f>
        <v>#REF!</v>
      </c>
      <c r="H23" s="94" t="e">
        <f>ОН!#REF!+ОН!#REF!</f>
        <v>#REF!</v>
      </c>
      <c r="I23" s="94" t="e">
        <f>ОН!#REF!+ОН!#REF!</f>
        <v>#REF!</v>
      </c>
      <c r="J23" s="94" t="e">
        <f>ОН!#REF!+ОН!#REF!+ОН!#REF!+ОН!#REF!</f>
        <v>#REF!</v>
      </c>
      <c r="K23" s="94" t="e">
        <f t="shared" si="0"/>
        <v>#REF!</v>
      </c>
      <c r="L23" s="86" t="e">
        <f t="shared" si="1"/>
        <v>#REF!</v>
      </c>
      <c r="M23" s="96" t="e">
        <f t="shared" si="2"/>
        <v>#REF!</v>
      </c>
      <c r="N23" s="97" t="e">
        <f t="shared" si="3"/>
        <v>#REF!</v>
      </c>
      <c r="O23" s="93"/>
    </row>
    <row r="24" spans="1:15" s="6" customFormat="1" ht="27.75" customHeight="1" thickBot="1">
      <c r="A24" s="85">
        <v>12</v>
      </c>
      <c r="B24" s="309" t="e">
        <f>ЖН!#REF!</f>
        <v>#REF!</v>
      </c>
      <c r="C24" s="309"/>
      <c r="D24" s="84" t="e">
        <f>ЖН!#REF!</f>
        <v>#REF!</v>
      </c>
      <c r="E24" s="84" t="e">
        <f>ЖН!#REF!+ЖН!#REF!</f>
        <v>#REF!</v>
      </c>
      <c r="F24" s="84" t="e">
        <f>ЖН!#REF!+ЖН!#REF!</f>
        <v>#REF!</v>
      </c>
      <c r="G24" s="94" t="e">
        <f>ЖН!#REF!+ЖН!#REF!+ЖН!#REF!+ЖН!#REF!</f>
        <v>#REF!</v>
      </c>
      <c r="H24" s="94" t="e">
        <f>ОН!#REF!+ОН!#REF!</f>
        <v>#REF!</v>
      </c>
      <c r="I24" s="94" t="e">
        <f>ОН!#REF!+ОН!#REF!</f>
        <v>#REF!</v>
      </c>
      <c r="J24" s="94" t="e">
        <f>ОН!#REF!+ОН!#REF!+ОН!#REF!+ОН!#REF!</f>
        <v>#REF!</v>
      </c>
      <c r="K24" s="94" t="e">
        <f t="shared" si="0"/>
        <v>#REF!</v>
      </c>
      <c r="L24" s="86" t="e">
        <f t="shared" si="1"/>
        <v>#REF!</v>
      </c>
      <c r="M24" s="96" t="e">
        <f t="shared" si="2"/>
        <v>#REF!</v>
      </c>
      <c r="N24" s="97" t="e">
        <f t="shared" si="3"/>
        <v>#REF!</v>
      </c>
      <c r="O24" s="93"/>
    </row>
    <row r="25" spans="1:15" s="6" customFormat="1" ht="27.75" customHeight="1" thickBot="1">
      <c r="A25" s="85">
        <v>13</v>
      </c>
      <c r="B25" s="309" t="e">
        <f>ЖН!#REF!</f>
        <v>#REF!</v>
      </c>
      <c r="C25" s="309"/>
      <c r="D25" s="84" t="e">
        <f>ЖН!#REF!</f>
        <v>#REF!</v>
      </c>
      <c r="E25" s="84" t="e">
        <f>ЖН!#REF!+ЖН!#REF!</f>
        <v>#REF!</v>
      </c>
      <c r="F25" s="84" t="e">
        <f>ЖН!#REF!+ЖН!#REF!</f>
        <v>#REF!</v>
      </c>
      <c r="G25" s="94" t="e">
        <f>ЖН!#REF!+ЖН!#REF!+ЖН!#REF!+ЖН!#REF!</f>
        <v>#REF!</v>
      </c>
      <c r="H25" s="94" t="e">
        <f>ОН!#REF!+ОН!#REF!</f>
        <v>#REF!</v>
      </c>
      <c r="I25" s="94" t="e">
        <f>ОН!#REF!+ОН!#REF!</f>
        <v>#REF!</v>
      </c>
      <c r="J25" s="94" t="e">
        <f>ОН!#REF!+ОН!#REF!+ОН!#REF!+ОН!#REF!</f>
        <v>#REF!</v>
      </c>
      <c r="K25" s="94" t="e">
        <f t="shared" si="0"/>
        <v>#REF!</v>
      </c>
      <c r="L25" s="86" t="e">
        <f t="shared" si="1"/>
        <v>#REF!</v>
      </c>
      <c r="M25" s="96" t="e">
        <f t="shared" si="2"/>
        <v>#REF!</v>
      </c>
      <c r="N25" s="97" t="e">
        <f t="shared" si="3"/>
        <v>#REF!</v>
      </c>
      <c r="O25" s="93"/>
    </row>
    <row r="26" spans="1:15" s="6" customFormat="1" ht="27.75" customHeight="1" thickBot="1">
      <c r="A26" s="85">
        <v>14</v>
      </c>
      <c r="B26" s="309" t="e">
        <f>ЖН!#REF!</f>
        <v>#REF!</v>
      </c>
      <c r="C26" s="309"/>
      <c r="D26" s="84" t="e">
        <f>ЖН!#REF!</f>
        <v>#REF!</v>
      </c>
      <c r="E26" s="84" t="e">
        <f>ЖН!#REF!+ЖН!#REF!</f>
        <v>#REF!</v>
      </c>
      <c r="F26" s="84" t="e">
        <f>ЖН!#REF!+ЖН!#REF!</f>
        <v>#REF!</v>
      </c>
      <c r="G26" s="94" t="e">
        <f>ЖН!#REF!+ЖН!#REF!+ЖН!#REF!+ЖН!#REF!</f>
        <v>#REF!</v>
      </c>
      <c r="H26" s="94" t="e">
        <f>ОН!#REF!+ОН!#REF!</f>
        <v>#REF!</v>
      </c>
      <c r="I26" s="94" t="e">
        <f>ОН!#REF!+ОН!#REF!</f>
        <v>#REF!</v>
      </c>
      <c r="J26" s="94" t="e">
        <f>ОН!#REF!+ОН!#REF!+ОН!#REF!+ОН!#REF!</f>
        <v>#REF!</v>
      </c>
      <c r="K26" s="94" t="e">
        <f t="shared" si="0"/>
        <v>#REF!</v>
      </c>
      <c r="L26" s="86" t="e">
        <f t="shared" si="1"/>
        <v>#REF!</v>
      </c>
      <c r="M26" s="96" t="e">
        <f t="shared" si="2"/>
        <v>#REF!</v>
      </c>
      <c r="N26" s="97" t="e">
        <f t="shared" si="3"/>
        <v>#REF!</v>
      </c>
      <c r="O26" s="93"/>
    </row>
    <row r="27" spans="1:15" s="6" customFormat="1" ht="27.75" customHeight="1" thickBot="1">
      <c r="A27" s="85">
        <v>15</v>
      </c>
      <c r="B27" s="309" t="e">
        <f>ЖН!#REF!</f>
        <v>#REF!</v>
      </c>
      <c r="C27" s="309"/>
      <c r="D27" s="84" t="e">
        <f>ЖН!#REF!</f>
        <v>#REF!</v>
      </c>
      <c r="E27" s="84" t="e">
        <f>ЖН!#REF!+ЖН!#REF!</f>
        <v>#REF!</v>
      </c>
      <c r="F27" s="84" t="e">
        <f>ЖН!#REF!+ЖН!#REF!</f>
        <v>#REF!</v>
      </c>
      <c r="G27" s="94" t="e">
        <f>ЖН!#REF!+ЖН!#REF!+ЖН!#REF!+ЖН!#REF!</f>
        <v>#REF!</v>
      </c>
      <c r="H27" s="94" t="e">
        <f>ОН!#REF!+ОН!#REF!</f>
        <v>#REF!</v>
      </c>
      <c r="I27" s="94" t="e">
        <f>ОН!#REF!+ОН!#REF!</f>
        <v>#REF!</v>
      </c>
      <c r="J27" s="94" t="e">
        <f>ОН!#REF!+ОН!#REF!+ОН!#REF!+ОН!#REF!</f>
        <v>#REF!</v>
      </c>
      <c r="K27" s="94" t="e">
        <f t="shared" si="0"/>
        <v>#REF!</v>
      </c>
      <c r="L27" s="86" t="e">
        <f t="shared" si="1"/>
        <v>#REF!</v>
      </c>
      <c r="M27" s="96" t="e">
        <f t="shared" si="2"/>
        <v>#REF!</v>
      </c>
      <c r="N27" s="97" t="e">
        <f t="shared" si="3"/>
        <v>#REF!</v>
      </c>
      <c r="O27" s="93"/>
    </row>
    <row r="28" spans="1:15" s="6" customFormat="1" ht="27.75" customHeight="1" thickBot="1">
      <c r="A28" s="85">
        <v>16</v>
      </c>
      <c r="B28" s="309" t="e">
        <f>ЖН!#REF!</f>
        <v>#REF!</v>
      </c>
      <c r="C28" s="309"/>
      <c r="D28" s="84" t="e">
        <f>ЖН!#REF!</f>
        <v>#REF!</v>
      </c>
      <c r="E28" s="84" t="e">
        <f>ЖН!#REF!+ЖН!#REF!</f>
        <v>#REF!</v>
      </c>
      <c r="F28" s="84" t="e">
        <f>ЖН!#REF!+ЖН!#REF!</f>
        <v>#REF!</v>
      </c>
      <c r="G28" s="94" t="e">
        <f>ЖН!#REF!+ЖН!#REF!+ЖН!#REF!+ЖН!#REF!</f>
        <v>#REF!</v>
      </c>
      <c r="H28" s="94" t="e">
        <f>ОН!#REF!+ОН!#REF!</f>
        <v>#REF!</v>
      </c>
      <c r="I28" s="94" t="e">
        <f>ОН!#REF!+ОН!#REF!</f>
        <v>#REF!</v>
      </c>
      <c r="J28" s="94" t="e">
        <f>ОН!#REF!+ОН!#REF!+ОН!#REF!+ОН!#REF!</f>
        <v>#REF!</v>
      </c>
      <c r="K28" s="94" t="e">
        <f t="shared" si="0"/>
        <v>#REF!</v>
      </c>
      <c r="L28" s="86" t="e">
        <f t="shared" si="1"/>
        <v>#REF!</v>
      </c>
      <c r="M28" s="96" t="e">
        <f t="shared" si="2"/>
        <v>#REF!</v>
      </c>
      <c r="N28" s="97" t="e">
        <f t="shared" si="3"/>
        <v>#REF!</v>
      </c>
      <c r="O28" s="93"/>
    </row>
    <row r="29" spans="1:15" s="6" customFormat="1" ht="27.75" customHeight="1" thickBot="1">
      <c r="A29" s="85">
        <v>17</v>
      </c>
      <c r="B29" s="309" t="e">
        <f>ЖН!#REF!</f>
        <v>#REF!</v>
      </c>
      <c r="C29" s="309"/>
      <c r="D29" s="84" t="e">
        <f>ЖН!#REF!</f>
        <v>#REF!</v>
      </c>
      <c r="E29" s="84" t="e">
        <f>ЖН!#REF!+ЖН!#REF!</f>
        <v>#REF!</v>
      </c>
      <c r="F29" s="84" t="e">
        <f>ЖН!#REF!+ЖН!#REF!</f>
        <v>#REF!</v>
      </c>
      <c r="G29" s="94" t="e">
        <f>ЖН!#REF!+ЖН!#REF!+ЖН!#REF!+ЖН!#REF!</f>
        <v>#REF!</v>
      </c>
      <c r="H29" s="94" t="e">
        <f>ОН!#REF!+ОН!#REF!</f>
        <v>#REF!</v>
      </c>
      <c r="I29" s="94" t="e">
        <f>ОН!#REF!+ОН!#REF!</f>
        <v>#REF!</v>
      </c>
      <c r="J29" s="94" t="e">
        <f>ОН!#REF!+ОН!#REF!+ОН!#REF!+ОН!#REF!</f>
        <v>#REF!</v>
      </c>
      <c r="K29" s="94" t="e">
        <f t="shared" si="0"/>
        <v>#REF!</v>
      </c>
      <c r="L29" s="86" t="e">
        <f t="shared" si="1"/>
        <v>#REF!</v>
      </c>
      <c r="M29" s="96" t="e">
        <f t="shared" si="2"/>
        <v>#REF!</v>
      </c>
      <c r="N29" s="97" t="e">
        <f t="shared" si="3"/>
        <v>#REF!</v>
      </c>
      <c r="O29" s="93"/>
    </row>
    <row r="30" spans="1:15" s="6" customFormat="1" ht="27.75" customHeight="1" thickBot="1">
      <c r="A30" s="85">
        <v>18</v>
      </c>
      <c r="B30" s="309" t="e">
        <f>ЖН!#REF!</f>
        <v>#REF!</v>
      </c>
      <c r="C30" s="309"/>
      <c r="D30" s="84" t="e">
        <f>ЖН!#REF!</f>
        <v>#REF!</v>
      </c>
      <c r="E30" s="84"/>
      <c r="F30" s="84"/>
      <c r="G30" s="94" t="e">
        <f>ЖН!#REF!+ЖН!#REF!+ЖН!#REF!+ЖН!#REF!</f>
        <v>#REF!</v>
      </c>
      <c r="H30" s="94" t="e">
        <f>ОН!#REF!+ОН!#REF!</f>
        <v>#REF!</v>
      </c>
      <c r="I30" s="94" t="e">
        <f>ОН!#REF!+ОН!#REF!</f>
        <v>#REF!</v>
      </c>
      <c r="J30" s="94" t="e">
        <f>ОН!#REF!+ОН!#REF!+ОН!#REF!+ОН!#REF!</f>
        <v>#REF!</v>
      </c>
      <c r="K30" s="94" t="e">
        <f t="shared" si="0"/>
        <v>#REF!</v>
      </c>
      <c r="L30" s="86" t="e">
        <f t="shared" si="1"/>
        <v>#REF!</v>
      </c>
      <c r="M30" s="96" t="e">
        <f t="shared" si="2"/>
        <v>#REF!</v>
      </c>
      <c r="N30" s="97" t="e">
        <f t="shared" si="3"/>
        <v>#REF!</v>
      </c>
      <c r="O30" s="93"/>
    </row>
    <row r="31" spans="1:15" s="6" customFormat="1" ht="27.75" customHeight="1" thickBot="1">
      <c r="A31" s="85">
        <v>19</v>
      </c>
      <c r="B31" s="309" t="e">
        <f>ЖН!#REF!</f>
        <v>#REF!</v>
      </c>
      <c r="C31" s="309"/>
      <c r="D31" s="84" t="e">
        <f>ЖН!#REF!</f>
        <v>#REF!</v>
      </c>
      <c r="E31" s="84"/>
      <c r="F31" s="84"/>
      <c r="G31" s="94" t="e">
        <f>ЖН!#REF!+ЖН!#REF!+ЖН!#REF!+ЖН!#REF!</f>
        <v>#REF!</v>
      </c>
      <c r="H31" s="94" t="e">
        <f>ОН!#REF!+ОН!#REF!</f>
        <v>#REF!</v>
      </c>
      <c r="I31" s="94" t="e">
        <f>ОН!#REF!+ОН!#REF!</f>
        <v>#REF!</v>
      </c>
      <c r="J31" s="94" t="e">
        <f>ОН!#REF!+ОН!#REF!+ОН!#REF!+ОН!#REF!</f>
        <v>#REF!</v>
      </c>
      <c r="K31" s="94" t="e">
        <f t="shared" si="0"/>
        <v>#REF!</v>
      </c>
      <c r="L31" s="86" t="e">
        <f t="shared" si="1"/>
        <v>#REF!</v>
      </c>
      <c r="M31" s="96" t="e">
        <f t="shared" si="2"/>
        <v>#REF!</v>
      </c>
      <c r="N31" s="97" t="e">
        <f t="shared" si="3"/>
        <v>#REF!</v>
      </c>
      <c r="O31" s="93"/>
    </row>
    <row r="32" spans="1:15" s="6" customFormat="1" ht="27.75" customHeight="1" thickBot="1">
      <c r="A32" s="85">
        <v>20</v>
      </c>
      <c r="B32" s="309" t="e">
        <f>ЖН!#REF!</f>
        <v>#REF!</v>
      </c>
      <c r="C32" s="309"/>
      <c r="D32" s="84" t="e">
        <f>ЖН!#REF!</f>
        <v>#REF!</v>
      </c>
      <c r="E32" s="84"/>
      <c r="F32" s="84"/>
      <c r="G32" s="94" t="e">
        <f>ЖН!#REF!+ЖН!#REF!+ЖН!#REF!+ЖН!#REF!</f>
        <v>#REF!</v>
      </c>
      <c r="H32" s="94" t="e">
        <f>ОН!#REF!+ОН!#REF!</f>
        <v>#REF!</v>
      </c>
      <c r="I32" s="94" t="e">
        <f>ОН!#REF!+ОН!#REF!</f>
        <v>#REF!</v>
      </c>
      <c r="J32" s="94" t="e">
        <f>ОН!#REF!+ОН!#REF!+ОН!#REF!+ОН!#REF!</f>
        <v>#REF!</v>
      </c>
      <c r="K32" s="94" t="e">
        <f t="shared" si="0"/>
        <v>#REF!</v>
      </c>
      <c r="L32" s="86" t="e">
        <f t="shared" si="1"/>
        <v>#REF!</v>
      </c>
      <c r="M32" s="96" t="e">
        <f t="shared" si="2"/>
        <v>#REF!</v>
      </c>
      <c r="N32" s="97" t="e">
        <f t="shared" si="3"/>
        <v>#REF!</v>
      </c>
      <c r="O32" s="93"/>
    </row>
    <row r="33" spans="1:15" ht="49.5" customHeight="1" thickBot="1">
      <c r="A33" s="306" t="s">
        <v>14</v>
      </c>
      <c r="B33" s="306"/>
      <c r="C33" s="306"/>
      <c r="D33" s="87"/>
      <c r="E33" s="88"/>
      <c r="F33" s="89"/>
      <c r="G33" s="89"/>
      <c r="H33" s="89"/>
      <c r="I33" s="88"/>
      <c r="J33" s="88"/>
      <c r="K33" s="90"/>
      <c r="L33" s="90"/>
      <c r="M33" s="88"/>
      <c r="N33" s="88"/>
      <c r="O33" s="91"/>
    </row>
    <row r="34" spans="1:3" ht="39.75" customHeight="1">
      <c r="A34" s="293"/>
      <c r="B34" s="293"/>
      <c r="C34" s="293"/>
    </row>
    <row r="35" spans="1:15" ht="18">
      <c r="A35" s="22"/>
      <c r="B35" s="22"/>
      <c r="C35" s="23" t="s">
        <v>15</v>
      </c>
      <c r="D35" s="44">
        <f>M!G20</f>
        <v>20</v>
      </c>
      <c r="E35" s="56"/>
      <c r="F35" s="56"/>
      <c r="G35" s="25" t="s">
        <v>80</v>
      </c>
      <c r="H35" s="25"/>
      <c r="I35" s="25"/>
      <c r="J35" s="25"/>
      <c r="K35" s="17"/>
      <c r="L35" s="17"/>
      <c r="M35" s="17"/>
      <c r="N35" s="26"/>
      <c r="O35" s="17"/>
    </row>
    <row r="36" spans="1:15" ht="18">
      <c r="A36" s="22"/>
      <c r="B36" s="22"/>
      <c r="C36" s="23"/>
      <c r="D36" s="57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</row>
    <row r="37" spans="1:15" ht="37.5" customHeight="1">
      <c r="A37" s="17"/>
      <c r="B37" s="17"/>
      <c r="C37" s="26"/>
      <c r="D37" s="294" t="s">
        <v>16</v>
      </c>
      <c r="E37" s="294"/>
      <c r="F37" s="294"/>
      <c r="G37" s="294"/>
      <c r="H37" s="25"/>
      <c r="I37" s="24"/>
      <c r="J37" s="24"/>
      <c r="K37" s="295" t="s">
        <v>17</v>
      </c>
      <c r="L37" s="295"/>
      <c r="M37" s="24"/>
      <c r="N37" s="24"/>
      <c r="O37" s="17"/>
    </row>
    <row r="38" spans="1:15" ht="18">
      <c r="A38" s="296"/>
      <c r="B38" s="296"/>
      <c r="C38" s="29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8">
      <c r="A39" s="26" t="s">
        <v>75</v>
      </c>
      <c r="B39" s="26"/>
      <c r="C39" s="26"/>
      <c r="D39" s="270" t="str">
        <f>M!F20</f>
        <v>А.Ибрагимов</v>
      </c>
      <c r="E39" s="270"/>
      <c r="F39" s="270"/>
      <c r="G39" s="270"/>
      <c r="H39" s="56"/>
      <c r="I39" s="56"/>
      <c r="J39" s="56"/>
      <c r="K39" s="25" t="s">
        <v>18</v>
      </c>
      <c r="L39" s="25"/>
      <c r="M39" s="271"/>
      <c r="N39" s="271"/>
      <c r="O39" s="70" t="str">
        <f>M!G16</f>
        <v>У.Сангирова</v>
      </c>
    </row>
    <row r="40" spans="1:15" ht="18">
      <c r="A40" s="290" t="s">
        <v>19</v>
      </c>
      <c r="B40" s="290"/>
      <c r="C40" s="27" t="s">
        <v>1</v>
      </c>
      <c r="D40" s="272" t="s">
        <v>20</v>
      </c>
      <c r="E40" s="272"/>
      <c r="F40" s="272"/>
      <c r="G40" s="272"/>
      <c r="H40" s="56"/>
      <c r="I40" s="28"/>
      <c r="J40" s="28"/>
      <c r="K40" s="17"/>
      <c r="L40" s="17"/>
      <c r="M40" s="272" t="s">
        <v>21</v>
      </c>
      <c r="N40" s="272"/>
      <c r="O40" s="28" t="s">
        <v>20</v>
      </c>
    </row>
  </sheetData>
  <sheetProtection/>
  <mergeCells count="49">
    <mergeCell ref="A40:B40"/>
    <mergeCell ref="D40:G40"/>
    <mergeCell ref="M40:N40"/>
    <mergeCell ref="A33:C33"/>
    <mergeCell ref="A34:C34"/>
    <mergeCell ref="D37:G37"/>
    <mergeCell ref="K37:L37"/>
    <mergeCell ref="A38:C38"/>
    <mergeCell ref="D39:G39"/>
    <mergeCell ref="B29:C29"/>
    <mergeCell ref="B27:C27"/>
    <mergeCell ref="B28:C28"/>
    <mergeCell ref="M39:N39"/>
    <mergeCell ref="B30:C30"/>
    <mergeCell ref="B31:C31"/>
    <mergeCell ref="B32:C32"/>
    <mergeCell ref="B25:C25"/>
    <mergeCell ref="B26:C26"/>
    <mergeCell ref="B23:C23"/>
    <mergeCell ref="B24:C24"/>
    <mergeCell ref="B21:C21"/>
    <mergeCell ref="B22:C22"/>
    <mergeCell ref="B19:C19"/>
    <mergeCell ref="B20:C20"/>
    <mergeCell ref="B17:C17"/>
    <mergeCell ref="B18:C18"/>
    <mergeCell ref="B15:C15"/>
    <mergeCell ref="B16:C16"/>
    <mergeCell ref="B13:C13"/>
    <mergeCell ref="B14:C14"/>
    <mergeCell ref="C9:F9"/>
    <mergeCell ref="N11:N12"/>
    <mergeCell ref="O11:O12"/>
    <mergeCell ref="H9:K9"/>
    <mergeCell ref="M9:N9"/>
    <mergeCell ref="A11:A12"/>
    <mergeCell ref="B11:C12"/>
    <mergeCell ref="D11:D12"/>
    <mergeCell ref="E11:K11"/>
    <mergeCell ref="L11:L12"/>
    <mergeCell ref="M11:M12"/>
    <mergeCell ref="H7:I7"/>
    <mergeCell ref="A8:B8"/>
    <mergeCell ref="A6:O6"/>
    <mergeCell ref="A2:O2"/>
    <mergeCell ref="A3:O3"/>
    <mergeCell ref="A4:I4"/>
    <mergeCell ref="A5:H5"/>
    <mergeCell ref="E7:F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SheetLayoutView="100" workbookViewId="0" topLeftCell="A1">
      <selection activeCell="G2" sqref="G2"/>
    </sheetView>
  </sheetViews>
  <sheetFormatPr defaultColWidth="9.140625" defaultRowHeight="12.75"/>
  <cols>
    <col min="1" max="17" width="9.140625" style="5" customWidth="1"/>
  </cols>
  <sheetData/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2" width="4.57421875" style="5" customWidth="1"/>
    <col min="3" max="3" width="43.140625" style="5" customWidth="1"/>
    <col min="4" max="4" width="14.140625" style="5" customWidth="1"/>
    <col min="5" max="6" width="4.7109375" style="5" hidden="1" customWidth="1"/>
    <col min="7" max="7" width="9.421875" style="5" customWidth="1"/>
    <col min="8" max="8" width="4.7109375" style="5" hidden="1" customWidth="1"/>
    <col min="9" max="9" width="4.28125" style="5" hidden="1" customWidth="1"/>
    <col min="10" max="10" width="11.421875" style="5" customWidth="1"/>
    <col min="11" max="11" width="9.28125" style="5" customWidth="1"/>
    <col min="12" max="12" width="10.8515625" style="5" customWidth="1"/>
    <col min="13" max="13" width="11.421875" style="5" customWidth="1"/>
    <col min="14" max="14" width="9.00390625" style="5" customWidth="1"/>
    <col min="15" max="15" width="6.00390625" style="5" customWidth="1"/>
    <col min="16" max="16" width="9.140625" style="5" customWidth="1"/>
    <col min="17" max="17" width="1.7109375" style="5" customWidth="1"/>
  </cols>
  <sheetData>
    <row r="1" spans="1:17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87" t="str">
        <f>M!C6</f>
        <v>12-шакл</v>
      </c>
      <c r="P1" s="287"/>
      <c r="Q1" s="287"/>
    </row>
    <row r="2" spans="1:17" ht="15.75" customHeight="1">
      <c r="A2" s="273" t="s">
        <v>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ht="15.75" customHeight="1">
      <c r="A3" s="273" t="s">
        <v>37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</row>
    <row r="4" spans="1:17" ht="15.75" customHeight="1">
      <c r="A4" s="274" t="s">
        <v>38</v>
      </c>
      <c r="B4" s="274"/>
      <c r="C4" s="274"/>
      <c r="D4" s="274"/>
      <c r="E4" s="274"/>
      <c r="F4" s="274"/>
      <c r="G4" s="274"/>
      <c r="H4" s="274"/>
      <c r="I4" s="274"/>
      <c r="J4" s="18" t="s">
        <v>22</v>
      </c>
      <c r="K4" s="31" t="str">
        <f>M!C1</f>
        <v>17-</v>
      </c>
      <c r="L4" s="31"/>
      <c r="M4" s="19"/>
      <c r="N4" s="19"/>
      <c r="O4" s="19"/>
      <c r="P4" s="19"/>
      <c r="Q4" s="19"/>
    </row>
    <row r="5" spans="1:17" ht="15.75" customHeight="1">
      <c r="A5" s="274" t="str">
        <f>M!C20</f>
        <v>2016-2017 ўқув йили  </v>
      </c>
      <c r="B5" s="274"/>
      <c r="C5" s="274"/>
      <c r="D5" s="274"/>
      <c r="E5" s="274"/>
      <c r="F5" s="274"/>
      <c r="G5" s="274"/>
      <c r="H5" s="274"/>
      <c r="I5" s="54"/>
      <c r="J5" s="54" t="str">
        <f>M!C2</f>
        <v>Кузги</v>
      </c>
      <c r="K5" s="53" t="s">
        <v>24</v>
      </c>
      <c r="N5" s="53"/>
      <c r="O5" s="53"/>
      <c r="P5" s="53"/>
      <c r="Q5" s="53"/>
    </row>
    <row r="6" spans="1:17" ht="15.75" customHeight="1">
      <c r="A6" s="273" t="str">
        <f>M!B20</f>
        <v>Сув хўжалигида менежмент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</row>
    <row r="7" spans="1:17" ht="15.75" customHeight="1">
      <c r="A7" s="18"/>
      <c r="B7" s="18"/>
      <c r="C7" s="59">
        <f>M!C3</f>
        <v>1</v>
      </c>
      <c r="D7" s="58" t="s">
        <v>6</v>
      </c>
      <c r="E7" s="275"/>
      <c r="F7" s="275"/>
      <c r="G7" s="30">
        <f>M!C4</f>
        <v>1</v>
      </c>
      <c r="H7" s="275"/>
      <c r="I7" s="275"/>
      <c r="J7" s="58" t="s">
        <v>23</v>
      </c>
      <c r="K7" s="30">
        <f>M!C5</f>
        <v>1</v>
      </c>
      <c r="L7" s="20" t="s">
        <v>7</v>
      </c>
      <c r="M7" s="20"/>
      <c r="N7" s="20"/>
      <c r="O7" s="20"/>
      <c r="P7" s="20"/>
      <c r="Q7" s="20"/>
    </row>
    <row r="8" spans="1:17" ht="15.75" customHeight="1">
      <c r="A8" s="276" t="s">
        <v>39</v>
      </c>
      <c r="B8" s="276"/>
      <c r="C8" s="55" t="s">
        <v>84</v>
      </c>
      <c r="D8" s="50" t="s">
        <v>50</v>
      </c>
      <c r="E8" s="50"/>
      <c r="F8" s="50"/>
      <c r="G8" s="64">
        <f>ЖН!AN6</f>
        <v>0</v>
      </c>
      <c r="H8" s="64"/>
      <c r="I8" s="66"/>
      <c r="J8" s="66"/>
      <c r="K8" s="63"/>
      <c r="L8" s="43" t="s">
        <v>49</v>
      </c>
      <c r="M8" s="43"/>
      <c r="N8" s="62">
        <f>ЖН!AN7</f>
        <v>0</v>
      </c>
      <c r="O8" s="65"/>
      <c r="P8" s="63"/>
      <c r="Q8" s="63"/>
    </row>
    <row r="9" spans="1:17" ht="18.75" customHeight="1">
      <c r="A9" s="21" t="s">
        <v>25</v>
      </c>
      <c r="B9" s="21"/>
      <c r="C9" s="281" t="s">
        <v>26</v>
      </c>
      <c r="D9" s="281"/>
      <c r="E9" s="281"/>
      <c r="F9" s="281"/>
      <c r="G9" s="74"/>
      <c r="H9" s="283" t="s">
        <v>43</v>
      </c>
      <c r="I9" s="283"/>
      <c r="J9" s="283"/>
      <c r="K9" s="283"/>
      <c r="L9" s="72"/>
      <c r="M9" s="73"/>
      <c r="N9" s="45"/>
      <c r="O9" s="45"/>
      <c r="P9" s="282"/>
      <c r="Q9" s="282"/>
    </row>
    <row r="10" spans="1:17" ht="18.75" customHeigh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312" t="s">
        <v>0</v>
      </c>
      <c r="B11" s="313" t="s">
        <v>40</v>
      </c>
      <c r="C11" s="313"/>
      <c r="D11" s="314" t="s">
        <v>8</v>
      </c>
      <c r="E11" s="313" t="s">
        <v>9</v>
      </c>
      <c r="F11" s="313"/>
      <c r="G11" s="313"/>
      <c r="H11" s="313"/>
      <c r="I11" s="313"/>
      <c r="J11" s="313"/>
      <c r="K11" s="313"/>
      <c r="L11" s="315" t="s">
        <v>10</v>
      </c>
      <c r="M11" s="315" t="s">
        <v>11</v>
      </c>
      <c r="N11" s="315" t="s">
        <v>12</v>
      </c>
      <c r="O11" s="313" t="s">
        <v>13</v>
      </c>
      <c r="P11" s="313"/>
      <c r="Q11" s="313"/>
    </row>
    <row r="12" spans="1:17" ht="71.25" customHeight="1">
      <c r="A12" s="312"/>
      <c r="B12" s="313"/>
      <c r="C12" s="313"/>
      <c r="D12" s="314"/>
      <c r="E12" s="13" t="s">
        <v>2</v>
      </c>
      <c r="F12" s="13" t="s">
        <v>3</v>
      </c>
      <c r="G12" s="13" t="s">
        <v>64</v>
      </c>
      <c r="H12" s="13" t="s">
        <v>34</v>
      </c>
      <c r="I12" s="13" t="s">
        <v>35</v>
      </c>
      <c r="J12" s="13" t="s">
        <v>57</v>
      </c>
      <c r="K12" s="13" t="s">
        <v>60</v>
      </c>
      <c r="L12" s="315"/>
      <c r="M12" s="315"/>
      <c r="N12" s="315"/>
      <c r="O12" s="313"/>
      <c r="P12" s="313"/>
      <c r="Q12" s="313"/>
    </row>
    <row r="13" spans="1:17" s="6" customFormat="1" ht="27.75" customHeight="1">
      <c r="A13" s="16">
        <v>1</v>
      </c>
      <c r="B13" s="316" t="str">
        <f>ЖН!B9</f>
        <v>Раҳмонов Маҳмуджон Зайниддин ўғли</v>
      </c>
      <c r="C13" s="316"/>
      <c r="D13" s="36">
        <f>ЖН!C9</f>
        <v>0</v>
      </c>
      <c r="E13" s="16">
        <f>ЖН!AN9+ЖН!AO9</f>
        <v>0</v>
      </c>
      <c r="F13" s="16">
        <f>ЖН!AP9+ЖН!AQ9</f>
        <v>0</v>
      </c>
      <c r="G13" s="16"/>
      <c r="H13" s="16"/>
      <c r="I13" s="16"/>
      <c r="J13" s="16"/>
      <c r="K13" s="16"/>
      <c r="L13" s="35"/>
      <c r="M13" s="29"/>
      <c r="N13" s="29"/>
      <c r="O13" s="317"/>
      <c r="P13" s="317"/>
      <c r="Q13" s="317"/>
    </row>
    <row r="14" spans="1:17" s="6" customFormat="1" ht="27.75" customHeight="1">
      <c r="A14" s="16">
        <v>2</v>
      </c>
      <c r="B14" s="316" t="str">
        <f>ЖН!B10</f>
        <v>Раҳимова Ҳамида Феруз қизи</v>
      </c>
      <c r="C14" s="316"/>
      <c r="D14" s="36">
        <f>ЖН!C10</f>
        <v>0</v>
      </c>
      <c r="E14" s="16">
        <f>ЖН!AN10+ЖН!AO10</f>
        <v>0</v>
      </c>
      <c r="F14" s="16">
        <f>ЖН!AP10+ЖН!AQ10</f>
        <v>0</v>
      </c>
      <c r="G14" s="16"/>
      <c r="H14" s="16"/>
      <c r="I14" s="16"/>
      <c r="J14" s="16"/>
      <c r="K14" s="16"/>
      <c r="L14" s="35"/>
      <c r="M14" s="29"/>
      <c r="N14" s="29"/>
      <c r="O14" s="317"/>
      <c r="P14" s="317"/>
      <c r="Q14" s="317"/>
    </row>
    <row r="15" spans="1:17" s="6" customFormat="1" ht="27.75" customHeight="1">
      <c r="A15" s="16">
        <v>3</v>
      </c>
      <c r="B15" s="316" t="str">
        <f>ЖН!B11</f>
        <v>Шарипов Сирожиддин Максудбекович</v>
      </c>
      <c r="C15" s="316"/>
      <c r="D15" s="36">
        <f>ЖН!C11</f>
        <v>0</v>
      </c>
      <c r="E15" s="16">
        <f>ЖН!AN11+ЖН!AO11</f>
        <v>0</v>
      </c>
      <c r="F15" s="16">
        <f>ЖН!AP11+ЖН!AQ11</f>
        <v>0</v>
      </c>
      <c r="G15" s="16"/>
      <c r="H15" s="16"/>
      <c r="I15" s="16"/>
      <c r="J15" s="16"/>
      <c r="K15" s="16"/>
      <c r="L15" s="35"/>
      <c r="M15" s="29"/>
      <c r="N15" s="29"/>
      <c r="O15" s="317"/>
      <c r="P15" s="317"/>
      <c r="Q15" s="317"/>
    </row>
    <row r="16" spans="1:17" s="6" customFormat="1" ht="27.75" customHeight="1">
      <c r="A16" s="16">
        <v>4</v>
      </c>
      <c r="B16" s="316" t="str">
        <f>ЖН!B24</f>
        <v>Абдуғаффоров Азизжон Фурқат ўғли</v>
      </c>
      <c r="C16" s="316"/>
      <c r="D16" s="36" t="e">
        <f>ЖН!#REF!</f>
        <v>#REF!</v>
      </c>
      <c r="E16" s="16" t="e">
        <f>ЖН!#REF!+ЖН!#REF!</f>
        <v>#REF!</v>
      </c>
      <c r="F16" s="16" t="e">
        <f>ЖН!#REF!+ЖН!#REF!</f>
        <v>#REF!</v>
      </c>
      <c r="G16" s="16"/>
      <c r="H16" s="16"/>
      <c r="I16" s="16"/>
      <c r="J16" s="16"/>
      <c r="K16" s="16"/>
      <c r="L16" s="35"/>
      <c r="M16" s="29"/>
      <c r="N16" s="29"/>
      <c r="O16" s="317"/>
      <c r="P16" s="317"/>
      <c r="Q16" s="317"/>
    </row>
    <row r="17" spans="1:17" s="6" customFormat="1" ht="27.75" customHeight="1">
      <c r="A17" s="16">
        <v>5</v>
      </c>
      <c r="B17" s="316" t="e">
        <f>ЖН!#REF!</f>
        <v>#REF!</v>
      </c>
      <c r="C17" s="316"/>
      <c r="D17" s="36" t="e">
        <f>ЖН!#REF!</f>
        <v>#REF!</v>
      </c>
      <c r="E17" s="16" t="e">
        <f>ЖН!#REF!+ЖН!#REF!</f>
        <v>#REF!</v>
      </c>
      <c r="F17" s="16" t="e">
        <f>ЖН!#REF!+ЖН!#REF!</f>
        <v>#REF!</v>
      </c>
      <c r="G17" s="16"/>
      <c r="H17" s="16"/>
      <c r="I17" s="16"/>
      <c r="J17" s="16"/>
      <c r="K17" s="16"/>
      <c r="L17" s="35"/>
      <c r="M17" s="29"/>
      <c r="N17" s="29"/>
      <c r="O17" s="317"/>
      <c r="P17" s="317"/>
      <c r="Q17" s="317"/>
    </row>
    <row r="18" spans="1:17" s="6" customFormat="1" ht="27.75" customHeight="1">
      <c r="A18" s="16">
        <v>6</v>
      </c>
      <c r="B18" s="316" t="e">
        <f>ЖН!#REF!</f>
        <v>#REF!</v>
      </c>
      <c r="C18" s="316"/>
      <c r="D18" s="36" t="e">
        <f>ЖН!#REF!</f>
        <v>#REF!</v>
      </c>
      <c r="E18" s="16" t="e">
        <f>ЖН!#REF!+ЖН!#REF!</f>
        <v>#REF!</v>
      </c>
      <c r="F18" s="16" t="e">
        <f>ЖН!#REF!+ЖН!#REF!</f>
        <v>#REF!</v>
      </c>
      <c r="G18" s="16"/>
      <c r="H18" s="16"/>
      <c r="I18" s="16"/>
      <c r="J18" s="16"/>
      <c r="K18" s="16"/>
      <c r="L18" s="35"/>
      <c r="M18" s="29"/>
      <c r="N18" s="29"/>
      <c r="O18" s="317"/>
      <c r="P18" s="317"/>
      <c r="Q18" s="317"/>
    </row>
    <row r="19" spans="1:17" s="6" customFormat="1" ht="27.75" customHeight="1">
      <c r="A19" s="16">
        <v>7</v>
      </c>
      <c r="B19" s="316" t="e">
        <f>ЖН!#REF!</f>
        <v>#REF!</v>
      </c>
      <c r="C19" s="316"/>
      <c r="D19" s="36" t="e">
        <f>ЖН!#REF!</f>
        <v>#REF!</v>
      </c>
      <c r="E19" s="16" t="e">
        <f>ЖН!#REF!+ЖН!#REF!</f>
        <v>#REF!</v>
      </c>
      <c r="F19" s="16" t="e">
        <f>ЖН!#REF!+ЖН!#REF!</f>
        <v>#REF!</v>
      </c>
      <c r="G19" s="16"/>
      <c r="H19" s="16"/>
      <c r="I19" s="16"/>
      <c r="J19" s="16"/>
      <c r="K19" s="16"/>
      <c r="L19" s="35"/>
      <c r="M19" s="29"/>
      <c r="N19" s="29"/>
      <c r="O19" s="317"/>
      <c r="P19" s="317"/>
      <c r="Q19" s="317"/>
    </row>
    <row r="20" spans="1:17" s="6" customFormat="1" ht="27.75" customHeight="1">
      <c r="A20" s="16">
        <v>8</v>
      </c>
      <c r="B20" s="316" t="e">
        <f>ЖН!#REF!</f>
        <v>#REF!</v>
      </c>
      <c r="C20" s="316"/>
      <c r="D20" s="36" t="e">
        <f>ЖН!#REF!</f>
        <v>#REF!</v>
      </c>
      <c r="E20" s="16" t="e">
        <f>ЖН!#REF!+ЖН!#REF!</f>
        <v>#REF!</v>
      </c>
      <c r="F20" s="16" t="e">
        <f>ЖН!#REF!+ЖН!#REF!</f>
        <v>#REF!</v>
      </c>
      <c r="G20" s="16"/>
      <c r="H20" s="16"/>
      <c r="I20" s="16"/>
      <c r="J20" s="16"/>
      <c r="K20" s="16"/>
      <c r="L20" s="35"/>
      <c r="M20" s="29"/>
      <c r="N20" s="29"/>
      <c r="O20" s="317"/>
      <c r="P20" s="317"/>
      <c r="Q20" s="317"/>
    </row>
    <row r="21" spans="1:17" s="6" customFormat="1" ht="27.75" customHeight="1">
      <c r="A21" s="16">
        <v>9</v>
      </c>
      <c r="B21" s="316" t="e">
        <f>ЖН!#REF!</f>
        <v>#REF!</v>
      </c>
      <c r="C21" s="316"/>
      <c r="D21" s="36" t="e">
        <f>ЖН!#REF!</f>
        <v>#REF!</v>
      </c>
      <c r="E21" s="16" t="e">
        <f>ЖН!#REF!+ЖН!#REF!</f>
        <v>#REF!</v>
      </c>
      <c r="F21" s="16" t="e">
        <f>ЖН!#REF!+ЖН!#REF!</f>
        <v>#REF!</v>
      </c>
      <c r="G21" s="16"/>
      <c r="H21" s="16"/>
      <c r="I21" s="16"/>
      <c r="J21" s="16"/>
      <c r="K21" s="16"/>
      <c r="L21" s="35"/>
      <c r="M21" s="29"/>
      <c r="N21" s="29"/>
      <c r="O21" s="317"/>
      <c r="P21" s="317"/>
      <c r="Q21" s="317"/>
    </row>
    <row r="22" spans="1:17" s="6" customFormat="1" ht="27.75" customHeight="1">
      <c r="A22" s="16">
        <v>10</v>
      </c>
      <c r="B22" s="316" t="e">
        <f>ЖН!#REF!</f>
        <v>#REF!</v>
      </c>
      <c r="C22" s="316"/>
      <c r="D22" s="36" t="e">
        <f>ЖН!#REF!</f>
        <v>#REF!</v>
      </c>
      <c r="E22" s="16" t="e">
        <f>ЖН!#REF!+ЖН!#REF!</f>
        <v>#REF!</v>
      </c>
      <c r="F22" s="16" t="e">
        <f>ЖН!#REF!+ЖН!#REF!</f>
        <v>#REF!</v>
      </c>
      <c r="G22" s="16"/>
      <c r="H22" s="16"/>
      <c r="I22" s="16"/>
      <c r="J22" s="16"/>
      <c r="K22" s="16"/>
      <c r="L22" s="35"/>
      <c r="M22" s="29"/>
      <c r="N22" s="29"/>
      <c r="O22" s="317"/>
      <c r="P22" s="317"/>
      <c r="Q22" s="317"/>
    </row>
    <row r="23" spans="1:17" s="6" customFormat="1" ht="27.75" customHeight="1">
      <c r="A23" s="16">
        <v>11</v>
      </c>
      <c r="B23" s="316" t="e">
        <f>ЖН!#REF!</f>
        <v>#REF!</v>
      </c>
      <c r="C23" s="316"/>
      <c r="D23" s="36" t="e">
        <f>ЖН!#REF!</f>
        <v>#REF!</v>
      </c>
      <c r="E23" s="16" t="e">
        <f>ЖН!#REF!+ЖН!#REF!</f>
        <v>#REF!</v>
      </c>
      <c r="F23" s="16" t="e">
        <f>ЖН!#REF!+ЖН!#REF!</f>
        <v>#REF!</v>
      </c>
      <c r="G23" s="16"/>
      <c r="H23" s="16"/>
      <c r="I23" s="16"/>
      <c r="J23" s="16"/>
      <c r="K23" s="16"/>
      <c r="L23" s="35"/>
      <c r="M23" s="29"/>
      <c r="N23" s="29"/>
      <c r="O23" s="317"/>
      <c r="P23" s="317"/>
      <c r="Q23" s="317"/>
    </row>
    <row r="24" spans="1:17" s="6" customFormat="1" ht="27.75" customHeight="1">
      <c r="A24" s="16">
        <v>12</v>
      </c>
      <c r="B24" s="316" t="e">
        <f>ЖН!#REF!</f>
        <v>#REF!</v>
      </c>
      <c r="C24" s="316"/>
      <c r="D24" s="36" t="e">
        <f>ЖН!#REF!</f>
        <v>#REF!</v>
      </c>
      <c r="E24" s="16" t="e">
        <f>ЖН!#REF!+ЖН!#REF!</f>
        <v>#REF!</v>
      </c>
      <c r="F24" s="16" t="e">
        <f>ЖН!#REF!+ЖН!#REF!</f>
        <v>#REF!</v>
      </c>
      <c r="G24" s="16"/>
      <c r="H24" s="16"/>
      <c r="I24" s="16"/>
      <c r="J24" s="16"/>
      <c r="K24" s="16"/>
      <c r="L24" s="35"/>
      <c r="M24" s="29"/>
      <c r="N24" s="29"/>
      <c r="O24" s="317"/>
      <c r="P24" s="317"/>
      <c r="Q24" s="317"/>
    </row>
    <row r="25" spans="1:17" s="6" customFormat="1" ht="27.75" customHeight="1">
      <c r="A25" s="16">
        <v>13</v>
      </c>
      <c r="B25" s="316" t="e">
        <f>ЖН!#REF!</f>
        <v>#REF!</v>
      </c>
      <c r="C25" s="316"/>
      <c r="D25" s="36" t="e">
        <f>ЖН!#REF!</f>
        <v>#REF!</v>
      </c>
      <c r="E25" s="16" t="e">
        <f>ЖН!#REF!+ЖН!#REF!</f>
        <v>#REF!</v>
      </c>
      <c r="F25" s="16" t="e">
        <f>ЖН!#REF!+ЖН!#REF!</f>
        <v>#REF!</v>
      </c>
      <c r="G25" s="16"/>
      <c r="H25" s="16"/>
      <c r="I25" s="16"/>
      <c r="J25" s="16"/>
      <c r="K25" s="16"/>
      <c r="L25" s="35"/>
      <c r="M25" s="29"/>
      <c r="N25" s="29"/>
      <c r="O25" s="317"/>
      <c r="P25" s="317"/>
      <c r="Q25" s="317"/>
    </row>
    <row r="26" spans="1:17" s="6" customFormat="1" ht="27.75" customHeight="1">
      <c r="A26" s="16">
        <v>14</v>
      </c>
      <c r="B26" s="316" t="e">
        <f>ЖН!#REF!</f>
        <v>#REF!</v>
      </c>
      <c r="C26" s="316"/>
      <c r="D26" s="36" t="e">
        <f>ЖН!#REF!</f>
        <v>#REF!</v>
      </c>
      <c r="E26" s="16" t="e">
        <f>ЖН!#REF!+ЖН!#REF!</f>
        <v>#REF!</v>
      </c>
      <c r="F26" s="16" t="e">
        <f>ЖН!#REF!+ЖН!#REF!</f>
        <v>#REF!</v>
      </c>
      <c r="G26" s="16"/>
      <c r="H26" s="16"/>
      <c r="I26" s="16"/>
      <c r="J26" s="16"/>
      <c r="K26" s="16"/>
      <c r="L26" s="35"/>
      <c r="M26" s="29"/>
      <c r="N26" s="29"/>
      <c r="O26" s="317"/>
      <c r="P26" s="317"/>
      <c r="Q26" s="317"/>
    </row>
    <row r="27" spans="1:17" s="6" customFormat="1" ht="27.75" customHeight="1">
      <c r="A27" s="16">
        <v>15</v>
      </c>
      <c r="B27" s="316" t="e">
        <f>ЖН!#REF!</f>
        <v>#REF!</v>
      </c>
      <c r="C27" s="316"/>
      <c r="D27" s="36" t="e">
        <f>ЖН!#REF!</f>
        <v>#REF!</v>
      </c>
      <c r="E27" s="16" t="e">
        <f>ЖН!#REF!+ЖН!#REF!</f>
        <v>#REF!</v>
      </c>
      <c r="F27" s="16" t="e">
        <f>ЖН!#REF!+ЖН!#REF!</f>
        <v>#REF!</v>
      </c>
      <c r="G27" s="16"/>
      <c r="H27" s="16"/>
      <c r="I27" s="16"/>
      <c r="J27" s="16"/>
      <c r="K27" s="16"/>
      <c r="L27" s="35"/>
      <c r="M27" s="29"/>
      <c r="N27" s="29"/>
      <c r="O27" s="317"/>
      <c r="P27" s="317"/>
      <c r="Q27" s="317"/>
    </row>
    <row r="28" spans="1:17" s="6" customFormat="1" ht="27.75" customHeight="1">
      <c r="A28" s="16">
        <v>16</v>
      </c>
      <c r="B28" s="316" t="e">
        <f>ЖН!#REF!</f>
        <v>#REF!</v>
      </c>
      <c r="C28" s="316"/>
      <c r="D28" s="36" t="e">
        <f>ЖН!#REF!</f>
        <v>#REF!</v>
      </c>
      <c r="E28" s="16" t="e">
        <f>ЖН!#REF!+ЖН!#REF!</f>
        <v>#REF!</v>
      </c>
      <c r="F28" s="16" t="e">
        <f>ЖН!#REF!+ЖН!#REF!</f>
        <v>#REF!</v>
      </c>
      <c r="G28" s="16"/>
      <c r="H28" s="16"/>
      <c r="I28" s="16"/>
      <c r="J28" s="16"/>
      <c r="K28" s="16"/>
      <c r="L28" s="35"/>
      <c r="M28" s="29"/>
      <c r="N28" s="29"/>
      <c r="O28" s="317"/>
      <c r="P28" s="317"/>
      <c r="Q28" s="317"/>
    </row>
    <row r="29" spans="1:17" s="6" customFormat="1" ht="22.5" customHeight="1">
      <c r="A29" s="16">
        <v>17</v>
      </c>
      <c r="B29" s="316" t="e">
        <f>ЖН!#REF!</f>
        <v>#REF!</v>
      </c>
      <c r="C29" s="316"/>
      <c r="D29" s="36" t="e">
        <f>ЖН!#REF!</f>
        <v>#REF!</v>
      </c>
      <c r="E29" s="16" t="e">
        <f>ЖН!#REF!+ЖН!#REF!</f>
        <v>#REF!</v>
      </c>
      <c r="F29" s="16" t="e">
        <f>ЖН!#REF!+ЖН!#REF!</f>
        <v>#REF!</v>
      </c>
      <c r="G29" s="16"/>
      <c r="H29" s="16"/>
      <c r="I29" s="16"/>
      <c r="J29" s="16"/>
      <c r="K29" s="16"/>
      <c r="L29" s="35"/>
      <c r="M29" s="29"/>
      <c r="N29" s="29"/>
      <c r="O29" s="317"/>
      <c r="P29" s="317"/>
      <c r="Q29" s="317"/>
    </row>
    <row r="30" spans="1:17" ht="49.5" customHeight="1">
      <c r="A30" s="318" t="s">
        <v>14</v>
      </c>
      <c r="B30" s="318"/>
      <c r="C30" s="318"/>
      <c r="D30" s="9"/>
      <c r="E30" s="10"/>
      <c r="F30" s="11"/>
      <c r="G30" s="11"/>
      <c r="H30" s="11"/>
      <c r="I30" s="10"/>
      <c r="J30" s="10"/>
      <c r="K30" s="12"/>
      <c r="L30" s="12"/>
      <c r="M30" s="10"/>
      <c r="N30" s="10"/>
      <c r="O30" s="319"/>
      <c r="P30" s="319"/>
      <c r="Q30" s="319"/>
    </row>
    <row r="31" spans="1:3" ht="39.75" customHeight="1">
      <c r="A31" s="293"/>
      <c r="B31" s="293"/>
      <c r="C31" s="293"/>
    </row>
    <row r="32" spans="1:17" ht="18">
      <c r="A32" s="22"/>
      <c r="B32" s="22"/>
      <c r="C32" s="23" t="s">
        <v>15</v>
      </c>
      <c r="D32" s="44">
        <f>M!G20</f>
        <v>20</v>
      </c>
      <c r="E32" s="56"/>
      <c r="F32" s="56"/>
      <c r="G32" s="25" t="s">
        <v>80</v>
      </c>
      <c r="H32" s="25"/>
      <c r="I32" s="25"/>
      <c r="J32" s="25"/>
      <c r="K32" s="17"/>
      <c r="L32" s="17"/>
      <c r="M32" s="17"/>
      <c r="N32" s="26"/>
      <c r="O32" s="17"/>
      <c r="P32" s="17"/>
      <c r="Q32" s="17"/>
    </row>
    <row r="33" spans="1:17" ht="18">
      <c r="A33" s="22"/>
      <c r="B33" s="22"/>
      <c r="C33" s="23"/>
      <c r="D33" s="57"/>
      <c r="E33" s="25"/>
      <c r="F33" s="25"/>
      <c r="G33" s="25"/>
      <c r="H33" s="25"/>
      <c r="I33" s="17"/>
      <c r="J33" s="17"/>
      <c r="K33" s="25"/>
      <c r="L33" s="25"/>
      <c r="M33" s="17"/>
      <c r="N33" s="26"/>
      <c r="O33" s="17"/>
      <c r="P33" s="17"/>
      <c r="Q33" s="17"/>
    </row>
    <row r="34" spans="1:17" ht="40.5" customHeight="1">
      <c r="A34" s="17"/>
      <c r="B34" s="17"/>
      <c r="C34" s="26"/>
      <c r="D34" s="294" t="s">
        <v>16</v>
      </c>
      <c r="E34" s="294"/>
      <c r="F34" s="294"/>
      <c r="G34" s="294"/>
      <c r="H34" s="25"/>
      <c r="I34" s="24"/>
      <c r="J34" s="24"/>
      <c r="K34" s="295" t="s">
        <v>17</v>
      </c>
      <c r="L34" s="295"/>
      <c r="M34" s="24"/>
      <c r="N34" s="24"/>
      <c r="O34" s="17"/>
      <c r="P34" s="17"/>
      <c r="Q34" s="17"/>
    </row>
    <row r="35" spans="1:17" ht="18">
      <c r="A35" s="296"/>
      <c r="B35" s="296"/>
      <c r="C35" s="29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8">
      <c r="A36" s="26" t="s">
        <v>75</v>
      </c>
      <c r="B36" s="26"/>
      <c r="C36" s="26"/>
      <c r="D36" s="270" t="str">
        <f>M!F20</f>
        <v>А.Ибрагимов</v>
      </c>
      <c r="E36" s="270"/>
      <c r="F36" s="270"/>
      <c r="G36" s="270"/>
      <c r="H36" s="56"/>
      <c r="I36" s="56"/>
      <c r="J36" s="56"/>
      <c r="K36" s="25" t="s">
        <v>18</v>
      </c>
      <c r="L36" s="25"/>
      <c r="M36" s="271"/>
      <c r="N36" s="271"/>
      <c r="O36" s="60" t="str">
        <f>M!G14</f>
        <v>Б.Худаяров</v>
      </c>
      <c r="P36" s="60"/>
      <c r="Q36" s="60"/>
    </row>
    <row r="37" spans="1:17" ht="18">
      <c r="A37" s="290" t="s">
        <v>19</v>
      </c>
      <c r="B37" s="290"/>
      <c r="C37" s="27" t="s">
        <v>1</v>
      </c>
      <c r="D37" s="272" t="s">
        <v>20</v>
      </c>
      <c r="E37" s="272"/>
      <c r="F37" s="272"/>
      <c r="G37" s="272"/>
      <c r="H37" s="56"/>
      <c r="I37" s="28"/>
      <c r="J37" s="28"/>
      <c r="K37" s="17"/>
      <c r="L37" s="17"/>
      <c r="M37" s="272" t="s">
        <v>21</v>
      </c>
      <c r="N37" s="272"/>
      <c r="O37" s="291" t="s">
        <v>20</v>
      </c>
      <c r="P37" s="291"/>
      <c r="Q37" s="291"/>
    </row>
  </sheetData>
  <sheetProtection/>
  <mergeCells count="66">
    <mergeCell ref="D36:G36"/>
    <mergeCell ref="M36:N36"/>
    <mergeCell ref="A37:B37"/>
    <mergeCell ref="D37:G37"/>
    <mergeCell ref="M37:N37"/>
    <mergeCell ref="O37:Q37"/>
    <mergeCell ref="A30:C30"/>
    <mergeCell ref="O30:Q30"/>
    <mergeCell ref="A31:C31"/>
    <mergeCell ref="D34:G34"/>
    <mergeCell ref="K34:L34"/>
    <mergeCell ref="A35:C35"/>
    <mergeCell ref="B27:C27"/>
    <mergeCell ref="O27:Q27"/>
    <mergeCell ref="B28:C28"/>
    <mergeCell ref="O28:Q28"/>
    <mergeCell ref="B29:C29"/>
    <mergeCell ref="O29:Q29"/>
    <mergeCell ref="B24:C24"/>
    <mergeCell ref="O24:Q24"/>
    <mergeCell ref="B25:C25"/>
    <mergeCell ref="O25:Q25"/>
    <mergeCell ref="B26:C26"/>
    <mergeCell ref="O26:Q26"/>
    <mergeCell ref="B21:C21"/>
    <mergeCell ref="O21:Q21"/>
    <mergeCell ref="B22:C22"/>
    <mergeCell ref="O22:Q22"/>
    <mergeCell ref="B23:C23"/>
    <mergeCell ref="O23:Q23"/>
    <mergeCell ref="B18:C18"/>
    <mergeCell ref="O18:Q18"/>
    <mergeCell ref="B19:C19"/>
    <mergeCell ref="O19:Q19"/>
    <mergeCell ref="B20:C20"/>
    <mergeCell ref="O20:Q20"/>
    <mergeCell ref="B15:C15"/>
    <mergeCell ref="O15:Q15"/>
    <mergeCell ref="B16:C16"/>
    <mergeCell ref="O16:Q16"/>
    <mergeCell ref="B17:C17"/>
    <mergeCell ref="O17:Q17"/>
    <mergeCell ref="N11:N12"/>
    <mergeCell ref="O11:Q12"/>
    <mergeCell ref="B13:C13"/>
    <mergeCell ref="O13:Q13"/>
    <mergeCell ref="B14:C14"/>
    <mergeCell ref="O14:Q14"/>
    <mergeCell ref="A11:A12"/>
    <mergeCell ref="B11:C12"/>
    <mergeCell ref="D11:D12"/>
    <mergeCell ref="E11:K11"/>
    <mergeCell ref="L11:L12"/>
    <mergeCell ref="M11:M12"/>
    <mergeCell ref="E7:F7"/>
    <mergeCell ref="H7:I7"/>
    <mergeCell ref="A8:B8"/>
    <mergeCell ref="C9:F9"/>
    <mergeCell ref="H9:K9"/>
    <mergeCell ref="P9:Q9"/>
    <mergeCell ref="O1:Q1"/>
    <mergeCell ref="A2:Q2"/>
    <mergeCell ref="A3:Q3"/>
    <mergeCell ref="A4:I4"/>
    <mergeCell ref="A5:H5"/>
    <mergeCell ref="A6:Q6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7"/>
  <sheetViews>
    <sheetView view="pageLayout" workbookViewId="0" topLeftCell="A1">
      <selection activeCell="G53" sqref="G53"/>
    </sheetView>
  </sheetViews>
  <sheetFormatPr defaultColWidth="9.140625" defaultRowHeight="12.75"/>
  <cols>
    <col min="1" max="2" width="4.57421875" style="5" customWidth="1"/>
    <col min="3" max="3" width="43.140625" style="5" customWidth="1"/>
    <col min="4" max="4" width="14.140625" style="5" customWidth="1"/>
    <col min="5" max="6" width="4.7109375" style="5" hidden="1" customWidth="1"/>
    <col min="7" max="7" width="9.421875" style="5" customWidth="1"/>
    <col min="8" max="8" width="4.7109375" style="5" hidden="1" customWidth="1"/>
    <col min="9" max="9" width="4.28125" style="5" hidden="1" customWidth="1"/>
    <col min="10" max="10" width="11.421875" style="5" customWidth="1"/>
    <col min="11" max="11" width="9.28125" style="5" customWidth="1"/>
    <col min="12" max="12" width="10.8515625" style="5" customWidth="1"/>
    <col min="13" max="13" width="11.421875" style="5" customWidth="1"/>
    <col min="14" max="14" width="9.00390625" style="5" customWidth="1"/>
    <col min="15" max="15" width="6.00390625" style="5" customWidth="1"/>
    <col min="16" max="16" width="9.140625" style="5" customWidth="1"/>
    <col min="17" max="17" width="1.7109375" style="5" customWidth="1"/>
  </cols>
  <sheetData>
    <row r="1" spans="1:17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87" t="str">
        <f>M!C6</f>
        <v>12-шакл</v>
      </c>
      <c r="P1" s="287"/>
      <c r="Q1" s="287"/>
    </row>
    <row r="2" spans="1:17" ht="15.75" customHeight="1">
      <c r="A2" s="273" t="s">
        <v>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ht="15.75" customHeight="1">
      <c r="A3" s="273" t="s">
        <v>37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</row>
    <row r="4" spans="1:17" ht="15.75" customHeight="1">
      <c r="A4" s="274" t="s">
        <v>38</v>
      </c>
      <c r="B4" s="274"/>
      <c r="C4" s="274"/>
      <c r="D4" s="274"/>
      <c r="E4" s="274"/>
      <c r="F4" s="274"/>
      <c r="G4" s="274"/>
      <c r="H4" s="274"/>
      <c r="I4" s="274"/>
      <c r="J4" s="18" t="s">
        <v>22</v>
      </c>
      <c r="K4" s="31" t="str">
        <f>M!C1</f>
        <v>17-</v>
      </c>
      <c r="L4" s="31"/>
      <c r="M4" s="19"/>
      <c r="N4" s="19"/>
      <c r="O4" s="19"/>
      <c r="P4" s="19"/>
      <c r="Q4" s="19"/>
    </row>
    <row r="5" spans="1:17" ht="15.75" customHeight="1">
      <c r="A5" s="274" t="str">
        <f>M!C20</f>
        <v>2016-2017 ўқув йили  </v>
      </c>
      <c r="B5" s="274"/>
      <c r="C5" s="274"/>
      <c r="D5" s="274"/>
      <c r="E5" s="274"/>
      <c r="F5" s="274"/>
      <c r="G5" s="274"/>
      <c r="H5" s="274"/>
      <c r="I5" s="54"/>
      <c r="J5" s="54" t="str">
        <f>M!C2</f>
        <v>Кузги</v>
      </c>
      <c r="K5" s="53" t="s">
        <v>24</v>
      </c>
      <c r="N5" s="53"/>
      <c r="O5" s="53"/>
      <c r="P5" s="53"/>
      <c r="Q5" s="53"/>
    </row>
    <row r="6" spans="1:17" ht="15.75" customHeight="1">
      <c r="A6" s="273" t="str">
        <f>M!B20</f>
        <v>Сув хўжалигида менежмент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</row>
    <row r="7" spans="1:17" ht="15.75" customHeight="1">
      <c r="A7" s="18"/>
      <c r="B7" s="18"/>
      <c r="C7" s="59">
        <f>M!C3</f>
        <v>1</v>
      </c>
      <c r="D7" s="58" t="s">
        <v>6</v>
      </c>
      <c r="E7" s="275"/>
      <c r="F7" s="275"/>
      <c r="G7" s="30">
        <f>M!C4</f>
        <v>1</v>
      </c>
      <c r="H7" s="275"/>
      <c r="I7" s="275"/>
      <c r="J7" s="58" t="s">
        <v>23</v>
      </c>
      <c r="K7" s="30">
        <f>M!C5</f>
        <v>1</v>
      </c>
      <c r="L7" s="20" t="s">
        <v>7</v>
      </c>
      <c r="M7" s="20"/>
      <c r="N7" s="20"/>
      <c r="O7" s="20"/>
      <c r="P7" s="20"/>
      <c r="Q7" s="20"/>
    </row>
    <row r="8" spans="1:17" ht="15.75" customHeight="1">
      <c r="A8" s="276" t="s">
        <v>39</v>
      </c>
      <c r="B8" s="276"/>
      <c r="C8" s="55" t="s">
        <v>85</v>
      </c>
      <c r="D8" s="50" t="s">
        <v>50</v>
      </c>
      <c r="E8" s="50"/>
      <c r="F8" s="50"/>
      <c r="G8" s="64"/>
      <c r="H8" s="64"/>
      <c r="I8" s="66"/>
      <c r="J8" s="66"/>
      <c r="K8" s="63"/>
      <c r="L8" s="43" t="s">
        <v>49</v>
      </c>
      <c r="M8" s="43"/>
      <c r="N8" s="62"/>
      <c r="O8" s="65"/>
      <c r="P8" s="63"/>
      <c r="Q8" s="63"/>
    </row>
    <row r="9" spans="1:17" ht="18.75" customHeight="1">
      <c r="A9" s="21" t="s">
        <v>25</v>
      </c>
      <c r="B9" s="21"/>
      <c r="C9" s="281" t="s">
        <v>26</v>
      </c>
      <c r="D9" s="281"/>
      <c r="E9" s="281"/>
      <c r="F9" s="281"/>
      <c r="G9" s="74"/>
      <c r="H9" s="283" t="s">
        <v>43</v>
      </c>
      <c r="I9" s="283"/>
      <c r="J9" s="283"/>
      <c r="K9" s="283"/>
      <c r="L9" s="72"/>
      <c r="M9" s="73"/>
      <c r="N9" s="45"/>
      <c r="O9" s="45"/>
      <c r="P9" s="282"/>
      <c r="Q9" s="282"/>
    </row>
    <row r="10" spans="1:17" ht="18.75" customHeigh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312" t="s">
        <v>0</v>
      </c>
      <c r="B11" s="313" t="s">
        <v>40</v>
      </c>
      <c r="C11" s="313"/>
      <c r="D11" s="314" t="s">
        <v>8</v>
      </c>
      <c r="E11" s="313" t="s">
        <v>9</v>
      </c>
      <c r="F11" s="313"/>
      <c r="G11" s="313"/>
      <c r="H11" s="313"/>
      <c r="I11" s="313"/>
      <c r="J11" s="313"/>
      <c r="K11" s="313"/>
      <c r="L11" s="315" t="s">
        <v>10</v>
      </c>
      <c r="M11" s="315" t="s">
        <v>11</v>
      </c>
      <c r="N11" s="315" t="s">
        <v>12</v>
      </c>
      <c r="O11" s="313" t="s">
        <v>13</v>
      </c>
      <c r="P11" s="313"/>
      <c r="Q11" s="313"/>
    </row>
    <row r="12" spans="1:17" ht="71.25" customHeight="1">
      <c r="A12" s="312"/>
      <c r="B12" s="313"/>
      <c r="C12" s="313"/>
      <c r="D12" s="314"/>
      <c r="E12" s="13" t="s">
        <v>2</v>
      </c>
      <c r="F12" s="13" t="s">
        <v>3</v>
      </c>
      <c r="G12" s="13" t="s">
        <v>64</v>
      </c>
      <c r="H12" s="13" t="s">
        <v>34</v>
      </c>
      <c r="I12" s="13" t="s">
        <v>35</v>
      </c>
      <c r="J12" s="13" t="s">
        <v>57</v>
      </c>
      <c r="K12" s="13" t="s">
        <v>60</v>
      </c>
      <c r="L12" s="315"/>
      <c r="M12" s="315"/>
      <c r="N12" s="315"/>
      <c r="O12" s="313"/>
      <c r="P12" s="313"/>
      <c r="Q12" s="313"/>
    </row>
    <row r="13" spans="1:17" s="6" customFormat="1" ht="27.75" customHeight="1">
      <c r="A13" s="16">
        <v>1</v>
      </c>
      <c r="B13" s="316" t="str">
        <f>ЖН!B9</f>
        <v>Раҳмонов Маҳмуджон Зайниддин ўғли</v>
      </c>
      <c r="C13" s="316"/>
      <c r="D13" s="36">
        <f>ЖН!C9</f>
        <v>0</v>
      </c>
      <c r="E13" s="16">
        <f>ЖН!AN9+ЖН!AO9</f>
        <v>0</v>
      </c>
      <c r="F13" s="16">
        <f>ЖН!AP9+ЖН!AQ9</f>
        <v>0</v>
      </c>
      <c r="G13" s="16"/>
      <c r="H13" s="16"/>
      <c r="I13" s="16"/>
      <c r="J13" s="16"/>
      <c r="K13" s="16"/>
      <c r="L13" s="35"/>
      <c r="M13" s="29"/>
      <c r="N13" s="29"/>
      <c r="O13" s="317"/>
      <c r="P13" s="317"/>
      <c r="Q13" s="317"/>
    </row>
    <row r="14" spans="1:17" s="6" customFormat="1" ht="27.75" customHeight="1">
      <c r="A14" s="16">
        <v>2</v>
      </c>
      <c r="B14" s="316" t="str">
        <f>ЖН!B10</f>
        <v>Раҳимова Ҳамида Феруз қизи</v>
      </c>
      <c r="C14" s="316"/>
      <c r="D14" s="36">
        <f>ЖН!C10</f>
        <v>0</v>
      </c>
      <c r="E14" s="16">
        <f>ЖН!AN10+ЖН!AO10</f>
        <v>0</v>
      </c>
      <c r="F14" s="16">
        <f>ЖН!AP10+ЖН!AQ10</f>
        <v>0</v>
      </c>
      <c r="G14" s="16"/>
      <c r="H14" s="16"/>
      <c r="I14" s="16"/>
      <c r="J14" s="16"/>
      <c r="K14" s="16"/>
      <c r="L14" s="35"/>
      <c r="M14" s="29"/>
      <c r="N14" s="29"/>
      <c r="O14" s="317"/>
      <c r="P14" s="317"/>
      <c r="Q14" s="317"/>
    </row>
    <row r="15" spans="1:17" s="6" customFormat="1" ht="27.75" customHeight="1">
      <c r="A15" s="16">
        <v>3</v>
      </c>
      <c r="B15" s="316" t="str">
        <f>ЖН!B11</f>
        <v>Шарипов Сирожиддин Максудбекович</v>
      </c>
      <c r="C15" s="316"/>
      <c r="D15" s="36">
        <f>ЖН!C11</f>
        <v>0</v>
      </c>
      <c r="E15" s="16">
        <f>ЖН!AN11+ЖН!AO11</f>
        <v>0</v>
      </c>
      <c r="F15" s="16">
        <f>ЖН!AP11+ЖН!AQ11</f>
        <v>0</v>
      </c>
      <c r="G15" s="16"/>
      <c r="H15" s="16"/>
      <c r="I15" s="16"/>
      <c r="J15" s="16"/>
      <c r="K15" s="16"/>
      <c r="L15" s="35"/>
      <c r="M15" s="29"/>
      <c r="N15" s="29"/>
      <c r="O15" s="317"/>
      <c r="P15" s="317"/>
      <c r="Q15" s="317"/>
    </row>
    <row r="16" spans="1:17" s="6" customFormat="1" ht="27.75" customHeight="1">
      <c r="A16" s="16">
        <v>4</v>
      </c>
      <c r="B16" s="316" t="str">
        <f>ЖН!B24</f>
        <v>Абдуғаффоров Азизжон Фурқат ўғли</v>
      </c>
      <c r="C16" s="316"/>
      <c r="D16" s="36" t="e">
        <f>ЖН!#REF!</f>
        <v>#REF!</v>
      </c>
      <c r="E16" s="16" t="e">
        <f>ЖН!#REF!+ЖН!#REF!</f>
        <v>#REF!</v>
      </c>
      <c r="F16" s="16" t="e">
        <f>ЖН!#REF!+ЖН!#REF!</f>
        <v>#REF!</v>
      </c>
      <c r="G16" s="16"/>
      <c r="H16" s="16"/>
      <c r="I16" s="16"/>
      <c r="J16" s="16"/>
      <c r="K16" s="16"/>
      <c r="L16" s="35"/>
      <c r="M16" s="29"/>
      <c r="N16" s="29"/>
      <c r="O16" s="317"/>
      <c r="P16" s="317"/>
      <c r="Q16" s="317"/>
    </row>
    <row r="17" spans="1:17" s="6" customFormat="1" ht="27.75" customHeight="1">
      <c r="A17" s="16">
        <v>5</v>
      </c>
      <c r="B17" s="316" t="e">
        <f>ЖН!#REF!</f>
        <v>#REF!</v>
      </c>
      <c r="C17" s="316"/>
      <c r="D17" s="36" t="e">
        <f>ЖН!#REF!</f>
        <v>#REF!</v>
      </c>
      <c r="E17" s="16" t="e">
        <f>ЖН!#REF!+ЖН!#REF!</f>
        <v>#REF!</v>
      </c>
      <c r="F17" s="16" t="e">
        <f>ЖН!#REF!+ЖН!#REF!</f>
        <v>#REF!</v>
      </c>
      <c r="G17" s="16"/>
      <c r="H17" s="16"/>
      <c r="I17" s="16"/>
      <c r="J17" s="16"/>
      <c r="K17" s="16"/>
      <c r="L17" s="35"/>
      <c r="M17" s="29"/>
      <c r="N17" s="29"/>
      <c r="O17" s="317"/>
      <c r="P17" s="317"/>
      <c r="Q17" s="317"/>
    </row>
    <row r="18" spans="1:17" s="6" customFormat="1" ht="27.75" customHeight="1">
      <c r="A18" s="16">
        <v>6</v>
      </c>
      <c r="B18" s="316" t="e">
        <f>ЖН!#REF!</f>
        <v>#REF!</v>
      </c>
      <c r="C18" s="316"/>
      <c r="D18" s="36" t="e">
        <f>ЖН!#REF!</f>
        <v>#REF!</v>
      </c>
      <c r="E18" s="16" t="e">
        <f>ЖН!#REF!+ЖН!#REF!</f>
        <v>#REF!</v>
      </c>
      <c r="F18" s="16" t="e">
        <f>ЖН!#REF!+ЖН!#REF!</f>
        <v>#REF!</v>
      </c>
      <c r="G18" s="16"/>
      <c r="H18" s="16"/>
      <c r="I18" s="16"/>
      <c r="J18" s="16"/>
      <c r="K18" s="16"/>
      <c r="L18" s="35"/>
      <c r="M18" s="29"/>
      <c r="N18" s="29"/>
      <c r="O18" s="317"/>
      <c r="P18" s="317"/>
      <c r="Q18" s="317"/>
    </row>
    <row r="19" spans="1:17" s="6" customFormat="1" ht="27.75" customHeight="1">
      <c r="A19" s="16">
        <v>7</v>
      </c>
      <c r="B19" s="316" t="e">
        <f>ЖН!#REF!</f>
        <v>#REF!</v>
      </c>
      <c r="C19" s="316"/>
      <c r="D19" s="36" t="e">
        <f>ЖН!#REF!</f>
        <v>#REF!</v>
      </c>
      <c r="E19" s="16" t="e">
        <f>ЖН!#REF!+ЖН!#REF!</f>
        <v>#REF!</v>
      </c>
      <c r="F19" s="16" t="e">
        <f>ЖН!#REF!+ЖН!#REF!</f>
        <v>#REF!</v>
      </c>
      <c r="G19" s="16"/>
      <c r="H19" s="16"/>
      <c r="I19" s="16"/>
      <c r="J19" s="16"/>
      <c r="K19" s="16"/>
      <c r="L19" s="35"/>
      <c r="M19" s="29"/>
      <c r="N19" s="29"/>
      <c r="O19" s="317"/>
      <c r="P19" s="317"/>
      <c r="Q19" s="317"/>
    </row>
    <row r="20" spans="1:17" s="6" customFormat="1" ht="27.75" customHeight="1">
      <c r="A20" s="16">
        <v>8</v>
      </c>
      <c r="B20" s="316" t="e">
        <f>ЖН!#REF!</f>
        <v>#REF!</v>
      </c>
      <c r="C20" s="316"/>
      <c r="D20" s="36" t="e">
        <f>ЖН!#REF!</f>
        <v>#REF!</v>
      </c>
      <c r="E20" s="16" t="e">
        <f>ЖН!#REF!+ЖН!#REF!</f>
        <v>#REF!</v>
      </c>
      <c r="F20" s="16" t="e">
        <f>ЖН!#REF!+ЖН!#REF!</f>
        <v>#REF!</v>
      </c>
      <c r="G20" s="16"/>
      <c r="H20" s="16"/>
      <c r="I20" s="16"/>
      <c r="J20" s="16"/>
      <c r="K20" s="16"/>
      <c r="L20" s="35"/>
      <c r="M20" s="29"/>
      <c r="N20" s="29"/>
      <c r="O20" s="317"/>
      <c r="P20" s="317"/>
      <c r="Q20" s="317"/>
    </row>
    <row r="21" spans="1:17" s="6" customFormat="1" ht="27.75" customHeight="1">
      <c r="A21" s="16">
        <v>9</v>
      </c>
      <c r="B21" s="316" t="e">
        <f>ЖН!#REF!</f>
        <v>#REF!</v>
      </c>
      <c r="C21" s="316"/>
      <c r="D21" s="36" t="e">
        <f>ЖН!#REF!</f>
        <v>#REF!</v>
      </c>
      <c r="E21" s="16" t="e">
        <f>ЖН!#REF!+ЖН!#REF!</f>
        <v>#REF!</v>
      </c>
      <c r="F21" s="16" t="e">
        <f>ЖН!#REF!+ЖН!#REF!</f>
        <v>#REF!</v>
      </c>
      <c r="G21" s="16"/>
      <c r="H21" s="16"/>
      <c r="I21" s="16"/>
      <c r="J21" s="16"/>
      <c r="K21" s="16"/>
      <c r="L21" s="35"/>
      <c r="M21" s="29"/>
      <c r="N21" s="29"/>
      <c r="O21" s="317"/>
      <c r="P21" s="317"/>
      <c r="Q21" s="317"/>
    </row>
    <row r="22" spans="1:17" s="6" customFormat="1" ht="27.75" customHeight="1">
      <c r="A22" s="16">
        <v>10</v>
      </c>
      <c r="B22" s="316" t="e">
        <f>ЖН!#REF!</f>
        <v>#REF!</v>
      </c>
      <c r="C22" s="316"/>
      <c r="D22" s="36" t="e">
        <f>ЖН!#REF!</f>
        <v>#REF!</v>
      </c>
      <c r="E22" s="16" t="e">
        <f>ЖН!#REF!+ЖН!#REF!</f>
        <v>#REF!</v>
      </c>
      <c r="F22" s="16" t="e">
        <f>ЖН!#REF!+ЖН!#REF!</f>
        <v>#REF!</v>
      </c>
      <c r="G22" s="16"/>
      <c r="H22" s="16"/>
      <c r="I22" s="16"/>
      <c r="J22" s="16"/>
      <c r="K22" s="16"/>
      <c r="L22" s="35"/>
      <c r="M22" s="29"/>
      <c r="N22" s="29"/>
      <c r="O22" s="317"/>
      <c r="P22" s="317"/>
      <c r="Q22" s="317"/>
    </row>
    <row r="23" spans="1:17" s="6" customFormat="1" ht="27.75" customHeight="1">
      <c r="A23" s="16">
        <v>11</v>
      </c>
      <c r="B23" s="316" t="e">
        <f>ЖН!#REF!</f>
        <v>#REF!</v>
      </c>
      <c r="C23" s="316"/>
      <c r="D23" s="36" t="e">
        <f>ЖН!#REF!</f>
        <v>#REF!</v>
      </c>
      <c r="E23" s="16" t="e">
        <f>ЖН!#REF!+ЖН!#REF!</f>
        <v>#REF!</v>
      </c>
      <c r="F23" s="16" t="e">
        <f>ЖН!#REF!+ЖН!#REF!</f>
        <v>#REF!</v>
      </c>
      <c r="G23" s="16"/>
      <c r="H23" s="16"/>
      <c r="I23" s="16"/>
      <c r="J23" s="16"/>
      <c r="K23" s="16"/>
      <c r="L23" s="35"/>
      <c r="M23" s="29"/>
      <c r="N23" s="29"/>
      <c r="O23" s="317"/>
      <c r="P23" s="317"/>
      <c r="Q23" s="317"/>
    </row>
    <row r="24" spans="1:17" s="6" customFormat="1" ht="27.75" customHeight="1">
      <c r="A24" s="16">
        <v>12</v>
      </c>
      <c r="B24" s="316" t="e">
        <f>ЖН!#REF!</f>
        <v>#REF!</v>
      </c>
      <c r="C24" s="316"/>
      <c r="D24" s="36" t="e">
        <f>ЖН!#REF!</f>
        <v>#REF!</v>
      </c>
      <c r="E24" s="16" t="e">
        <f>ЖН!#REF!+ЖН!#REF!</f>
        <v>#REF!</v>
      </c>
      <c r="F24" s="16" t="e">
        <f>ЖН!#REF!+ЖН!#REF!</f>
        <v>#REF!</v>
      </c>
      <c r="G24" s="16"/>
      <c r="H24" s="16"/>
      <c r="I24" s="16"/>
      <c r="J24" s="16"/>
      <c r="K24" s="16"/>
      <c r="L24" s="35"/>
      <c r="M24" s="29"/>
      <c r="N24" s="29"/>
      <c r="O24" s="317"/>
      <c r="P24" s="317"/>
      <c r="Q24" s="317"/>
    </row>
    <row r="25" spans="1:17" s="6" customFormat="1" ht="27.75" customHeight="1">
      <c r="A25" s="16">
        <v>13</v>
      </c>
      <c r="B25" s="316" t="e">
        <f>ЖН!#REF!</f>
        <v>#REF!</v>
      </c>
      <c r="C25" s="316"/>
      <c r="D25" s="36" t="e">
        <f>ЖН!#REF!</f>
        <v>#REF!</v>
      </c>
      <c r="E25" s="16" t="e">
        <f>ЖН!#REF!+ЖН!#REF!</f>
        <v>#REF!</v>
      </c>
      <c r="F25" s="16" t="e">
        <f>ЖН!#REF!+ЖН!#REF!</f>
        <v>#REF!</v>
      </c>
      <c r="G25" s="16"/>
      <c r="H25" s="16"/>
      <c r="I25" s="16"/>
      <c r="J25" s="16"/>
      <c r="K25" s="16"/>
      <c r="L25" s="35"/>
      <c r="M25" s="29"/>
      <c r="N25" s="29"/>
      <c r="O25" s="317"/>
      <c r="P25" s="317"/>
      <c r="Q25" s="317"/>
    </row>
    <row r="26" spans="1:17" s="6" customFormat="1" ht="27.75" customHeight="1">
      <c r="A26" s="16">
        <v>14</v>
      </c>
      <c r="B26" s="316" t="e">
        <f>ЖН!#REF!</f>
        <v>#REF!</v>
      </c>
      <c r="C26" s="316"/>
      <c r="D26" s="36" t="e">
        <f>ЖН!#REF!</f>
        <v>#REF!</v>
      </c>
      <c r="E26" s="16" t="e">
        <f>ЖН!#REF!+ЖН!#REF!</f>
        <v>#REF!</v>
      </c>
      <c r="F26" s="16" t="e">
        <f>ЖН!#REF!+ЖН!#REF!</f>
        <v>#REF!</v>
      </c>
      <c r="G26" s="16"/>
      <c r="H26" s="16"/>
      <c r="I26" s="16"/>
      <c r="J26" s="16"/>
      <c r="K26" s="16"/>
      <c r="L26" s="35"/>
      <c r="M26" s="29"/>
      <c r="N26" s="29"/>
      <c r="O26" s="317"/>
      <c r="P26" s="317"/>
      <c r="Q26" s="317"/>
    </row>
    <row r="27" spans="1:17" s="6" customFormat="1" ht="27.75" customHeight="1">
      <c r="A27" s="16">
        <v>15</v>
      </c>
      <c r="B27" s="316" t="e">
        <f>ЖН!#REF!</f>
        <v>#REF!</v>
      </c>
      <c r="C27" s="316"/>
      <c r="D27" s="36" t="e">
        <f>ЖН!#REF!</f>
        <v>#REF!</v>
      </c>
      <c r="E27" s="16" t="e">
        <f>ЖН!#REF!+ЖН!#REF!</f>
        <v>#REF!</v>
      </c>
      <c r="F27" s="16" t="e">
        <f>ЖН!#REF!+ЖН!#REF!</f>
        <v>#REF!</v>
      </c>
      <c r="G27" s="16"/>
      <c r="H27" s="16"/>
      <c r="I27" s="16"/>
      <c r="J27" s="16"/>
      <c r="K27" s="16"/>
      <c r="L27" s="35"/>
      <c r="M27" s="29"/>
      <c r="N27" s="29"/>
      <c r="O27" s="317"/>
      <c r="P27" s="317"/>
      <c r="Q27" s="317"/>
    </row>
    <row r="28" spans="1:17" s="6" customFormat="1" ht="27.75" customHeight="1">
      <c r="A28" s="16">
        <v>16</v>
      </c>
      <c r="B28" s="316" t="e">
        <f>ЖН!#REF!</f>
        <v>#REF!</v>
      </c>
      <c r="C28" s="316"/>
      <c r="D28" s="36" t="e">
        <f>ЖН!#REF!</f>
        <v>#REF!</v>
      </c>
      <c r="E28" s="16" t="e">
        <f>ЖН!#REF!+ЖН!#REF!</f>
        <v>#REF!</v>
      </c>
      <c r="F28" s="16" t="e">
        <f>ЖН!#REF!+ЖН!#REF!</f>
        <v>#REF!</v>
      </c>
      <c r="G28" s="16"/>
      <c r="H28" s="16"/>
      <c r="I28" s="16"/>
      <c r="J28" s="16"/>
      <c r="K28" s="16"/>
      <c r="L28" s="35"/>
      <c r="M28" s="29"/>
      <c r="N28" s="29"/>
      <c r="O28" s="317"/>
      <c r="P28" s="317"/>
      <c r="Q28" s="317"/>
    </row>
    <row r="29" spans="1:17" s="6" customFormat="1" ht="22.5" customHeight="1">
      <c r="A29" s="16">
        <v>17</v>
      </c>
      <c r="B29" s="316" t="e">
        <f>ЖН!#REF!</f>
        <v>#REF!</v>
      </c>
      <c r="C29" s="316"/>
      <c r="D29" s="36" t="e">
        <f>ЖН!#REF!</f>
        <v>#REF!</v>
      </c>
      <c r="E29" s="16" t="e">
        <f>ЖН!#REF!+ЖН!#REF!</f>
        <v>#REF!</v>
      </c>
      <c r="F29" s="16" t="e">
        <f>ЖН!#REF!+ЖН!#REF!</f>
        <v>#REF!</v>
      </c>
      <c r="G29" s="16"/>
      <c r="H29" s="16"/>
      <c r="I29" s="16"/>
      <c r="J29" s="16"/>
      <c r="K29" s="16"/>
      <c r="L29" s="35"/>
      <c r="M29" s="29"/>
      <c r="N29" s="29"/>
      <c r="O29" s="317"/>
      <c r="P29" s="317"/>
      <c r="Q29" s="317"/>
    </row>
    <row r="30" spans="1:17" ht="49.5" customHeight="1">
      <c r="A30" s="318" t="s">
        <v>14</v>
      </c>
      <c r="B30" s="318"/>
      <c r="C30" s="318"/>
      <c r="D30" s="9"/>
      <c r="E30" s="10"/>
      <c r="F30" s="11"/>
      <c r="G30" s="11"/>
      <c r="H30" s="11"/>
      <c r="I30" s="10"/>
      <c r="J30" s="10"/>
      <c r="K30" s="12"/>
      <c r="L30" s="12"/>
      <c r="M30" s="10"/>
      <c r="N30" s="10"/>
      <c r="O30" s="319"/>
      <c r="P30" s="319"/>
      <c r="Q30" s="319"/>
    </row>
    <row r="31" spans="1:3" ht="39.75" customHeight="1">
      <c r="A31" s="293"/>
      <c r="B31" s="293"/>
      <c r="C31" s="293"/>
    </row>
    <row r="32" spans="1:17" ht="18">
      <c r="A32" s="22"/>
      <c r="B32" s="22"/>
      <c r="C32" s="23" t="s">
        <v>15</v>
      </c>
      <c r="D32" s="44">
        <f>M!G20</f>
        <v>20</v>
      </c>
      <c r="E32" s="56"/>
      <c r="F32" s="56"/>
      <c r="G32" s="25" t="s">
        <v>80</v>
      </c>
      <c r="H32" s="25"/>
      <c r="I32" s="25"/>
      <c r="J32" s="25"/>
      <c r="K32" s="17"/>
      <c r="L32" s="17"/>
      <c r="M32" s="17"/>
      <c r="N32" s="26"/>
      <c r="O32" s="17"/>
      <c r="P32" s="17"/>
      <c r="Q32" s="17"/>
    </row>
    <row r="33" spans="1:17" ht="18">
      <c r="A33" s="22"/>
      <c r="B33" s="22"/>
      <c r="C33" s="23"/>
      <c r="D33" s="57"/>
      <c r="E33" s="25"/>
      <c r="F33" s="25"/>
      <c r="G33" s="25"/>
      <c r="H33" s="25"/>
      <c r="I33" s="17"/>
      <c r="J33" s="17"/>
      <c r="K33" s="25"/>
      <c r="L33" s="25"/>
      <c r="M33" s="17"/>
      <c r="N33" s="26"/>
      <c r="O33" s="17"/>
      <c r="P33" s="17"/>
      <c r="Q33" s="17"/>
    </row>
    <row r="34" spans="1:17" ht="40.5" customHeight="1">
      <c r="A34" s="17"/>
      <c r="B34" s="17"/>
      <c r="C34" s="26"/>
      <c r="D34" s="294" t="s">
        <v>16</v>
      </c>
      <c r="E34" s="294"/>
      <c r="F34" s="294"/>
      <c r="G34" s="294"/>
      <c r="H34" s="25"/>
      <c r="I34" s="24"/>
      <c r="J34" s="24"/>
      <c r="K34" s="295" t="s">
        <v>17</v>
      </c>
      <c r="L34" s="295"/>
      <c r="M34" s="24"/>
      <c r="N34" s="24"/>
      <c r="O34" s="17"/>
      <c r="P34" s="17"/>
      <c r="Q34" s="17"/>
    </row>
    <row r="35" spans="1:17" ht="18">
      <c r="A35" s="296"/>
      <c r="B35" s="296"/>
      <c r="C35" s="29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8">
      <c r="A36" s="26" t="s">
        <v>75</v>
      </c>
      <c r="B36" s="26"/>
      <c r="C36" s="26"/>
      <c r="D36" s="270" t="str">
        <f>M!F20</f>
        <v>А.Ибрагимов</v>
      </c>
      <c r="E36" s="270"/>
      <c r="F36" s="270"/>
      <c r="G36" s="270"/>
      <c r="H36" s="56"/>
      <c r="I36" s="56"/>
      <c r="J36" s="56"/>
      <c r="K36" s="25" t="s">
        <v>18</v>
      </c>
      <c r="L36" s="25"/>
      <c r="M36" s="271"/>
      <c r="N36" s="271"/>
      <c r="O36" s="60" t="s">
        <v>69</v>
      </c>
      <c r="P36" s="60"/>
      <c r="Q36" s="60"/>
    </row>
    <row r="37" spans="1:17" ht="18">
      <c r="A37" s="290" t="s">
        <v>19</v>
      </c>
      <c r="B37" s="290"/>
      <c r="C37" s="27" t="s">
        <v>1</v>
      </c>
      <c r="D37" s="272" t="s">
        <v>20</v>
      </c>
      <c r="E37" s="272"/>
      <c r="F37" s="272"/>
      <c r="G37" s="272"/>
      <c r="H37" s="56"/>
      <c r="I37" s="28"/>
      <c r="J37" s="28"/>
      <c r="K37" s="17"/>
      <c r="L37" s="17"/>
      <c r="M37" s="272" t="s">
        <v>21</v>
      </c>
      <c r="N37" s="272"/>
      <c r="O37" s="291" t="s">
        <v>20</v>
      </c>
      <c r="P37" s="291"/>
      <c r="Q37" s="291"/>
    </row>
  </sheetData>
  <sheetProtection/>
  <mergeCells count="66">
    <mergeCell ref="D36:G36"/>
    <mergeCell ref="M36:N36"/>
    <mergeCell ref="A37:B37"/>
    <mergeCell ref="D37:G37"/>
    <mergeCell ref="M37:N37"/>
    <mergeCell ref="O37:Q37"/>
    <mergeCell ref="A30:C30"/>
    <mergeCell ref="O30:Q30"/>
    <mergeCell ref="A31:C31"/>
    <mergeCell ref="D34:G34"/>
    <mergeCell ref="K34:L34"/>
    <mergeCell ref="A35:C35"/>
    <mergeCell ref="B27:C27"/>
    <mergeCell ref="O27:Q27"/>
    <mergeCell ref="B28:C28"/>
    <mergeCell ref="O28:Q28"/>
    <mergeCell ref="B29:C29"/>
    <mergeCell ref="O29:Q29"/>
    <mergeCell ref="B24:C24"/>
    <mergeCell ref="O24:Q24"/>
    <mergeCell ref="B25:C25"/>
    <mergeCell ref="O25:Q25"/>
    <mergeCell ref="B26:C26"/>
    <mergeCell ref="O26:Q26"/>
    <mergeCell ref="B21:C21"/>
    <mergeCell ref="O21:Q21"/>
    <mergeCell ref="B22:C22"/>
    <mergeCell ref="O22:Q22"/>
    <mergeCell ref="B23:C23"/>
    <mergeCell ref="O23:Q23"/>
    <mergeCell ref="B18:C18"/>
    <mergeCell ref="O18:Q18"/>
    <mergeCell ref="B19:C19"/>
    <mergeCell ref="O19:Q19"/>
    <mergeCell ref="B20:C20"/>
    <mergeCell ref="O20:Q20"/>
    <mergeCell ref="B15:C15"/>
    <mergeCell ref="O15:Q15"/>
    <mergeCell ref="B16:C16"/>
    <mergeCell ref="O16:Q16"/>
    <mergeCell ref="B17:C17"/>
    <mergeCell ref="O17:Q17"/>
    <mergeCell ref="N11:N12"/>
    <mergeCell ref="O11:Q12"/>
    <mergeCell ref="B13:C13"/>
    <mergeCell ref="O13:Q13"/>
    <mergeCell ref="B14:C14"/>
    <mergeCell ref="O14:Q14"/>
    <mergeCell ref="A11:A12"/>
    <mergeCell ref="B11:C12"/>
    <mergeCell ref="D11:D12"/>
    <mergeCell ref="E11:K11"/>
    <mergeCell ref="L11:L12"/>
    <mergeCell ref="M11:M12"/>
    <mergeCell ref="E7:F7"/>
    <mergeCell ref="H7:I7"/>
    <mergeCell ref="A8:B8"/>
    <mergeCell ref="C9:F9"/>
    <mergeCell ref="H9:K9"/>
    <mergeCell ref="P9:Q9"/>
    <mergeCell ref="O1:Q1"/>
    <mergeCell ref="A2:Q2"/>
    <mergeCell ref="A3:Q3"/>
    <mergeCell ref="A4:I4"/>
    <mergeCell ref="A5:H5"/>
    <mergeCell ref="A6:Q6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AZ30"/>
  <sheetViews>
    <sheetView view="pageBreakPreview" zoomScale="55" zoomScaleNormal="85" zoomScaleSheetLayoutView="55" workbookViewId="0" topLeftCell="A1">
      <selection activeCell="A26" sqref="A26:AY30"/>
    </sheetView>
  </sheetViews>
  <sheetFormatPr defaultColWidth="9.140625" defaultRowHeight="12.75"/>
  <cols>
    <col min="1" max="1" width="4.140625" style="1" customWidth="1"/>
    <col min="2" max="2" width="43.28125" style="1" customWidth="1"/>
    <col min="3" max="3" width="17.28125" style="1" customWidth="1"/>
    <col min="4" max="4" width="6.8515625" style="1" customWidth="1"/>
    <col min="5" max="6" width="6.57421875" style="1" customWidth="1"/>
    <col min="7" max="7" width="6.28125" style="1" customWidth="1"/>
    <col min="8" max="8" width="6.28125" style="15" customWidth="1"/>
    <col min="9" max="9" width="6.8515625" style="15" customWidth="1"/>
    <col min="10" max="11" width="6.57421875" style="15" customWidth="1"/>
    <col min="12" max="12" width="6.57421875" style="33" customWidth="1"/>
    <col min="13" max="13" width="6.28125" style="33" customWidth="1"/>
    <col min="14" max="14" width="6.00390625" style="33" customWidth="1"/>
    <col min="15" max="15" width="6.28125" style="33" customWidth="1"/>
    <col min="16" max="16" width="6.57421875" style="15" customWidth="1"/>
    <col min="17" max="20" width="6.8515625" style="15" customWidth="1"/>
    <col min="21" max="22" width="7.140625" style="15" customWidth="1"/>
    <col min="23" max="23" width="6.8515625" style="15" customWidth="1"/>
    <col min="24" max="24" width="6.00390625" style="1" customWidth="1"/>
    <col min="25" max="25" width="6.28125" style="1" customWidth="1"/>
    <col min="26" max="26" width="6.00390625" style="1" customWidth="1"/>
    <col min="27" max="27" width="6.57421875" style="1" customWidth="1"/>
    <col min="28" max="28" width="6.28125" style="15" customWidth="1"/>
    <col min="29" max="29" width="6.57421875" style="15" customWidth="1"/>
    <col min="30" max="30" width="6.28125" style="15" customWidth="1"/>
    <col min="31" max="31" width="6.57421875" style="15" customWidth="1"/>
    <col min="32" max="35" width="6.57421875" style="1" customWidth="1"/>
    <col min="36" max="36" width="6.8515625" style="15" customWidth="1"/>
    <col min="37" max="37" width="6.57421875" style="15" customWidth="1"/>
    <col min="38" max="38" width="6.8515625" style="15" customWidth="1"/>
    <col min="39" max="39" width="6.57421875" style="15" customWidth="1"/>
    <col min="40" max="51" width="5.28125" style="15" hidden="1" customWidth="1"/>
    <col min="52" max="16384" width="9.140625" style="1" customWidth="1"/>
  </cols>
  <sheetData>
    <row r="1" spans="1:51" s="2" customFormat="1" ht="39" customHeight="1">
      <c r="A1" s="222" t="s">
        <v>115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</row>
    <row r="2" spans="1:51" s="3" customFormat="1" ht="7.5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</row>
    <row r="3" spans="1:51" ht="13.5" customHeight="1" thickBot="1">
      <c r="A3" s="256" t="s">
        <v>0</v>
      </c>
      <c r="B3" s="259" t="s">
        <v>41</v>
      </c>
      <c r="C3" s="120"/>
      <c r="D3" s="262" t="s">
        <v>78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3"/>
    </row>
    <row r="4" spans="1:51" ht="13.5" customHeight="1" thickBot="1">
      <c r="A4" s="257"/>
      <c r="B4" s="260"/>
      <c r="C4" s="259" t="s">
        <v>33</v>
      </c>
      <c r="D4" s="248"/>
      <c r="E4" s="249"/>
      <c r="F4" s="249"/>
      <c r="G4" s="250"/>
      <c r="H4" s="248"/>
      <c r="I4" s="249"/>
      <c r="J4" s="249"/>
      <c r="K4" s="250"/>
      <c r="L4" s="245"/>
      <c r="M4" s="245"/>
      <c r="N4" s="245"/>
      <c r="O4" s="246"/>
      <c r="P4" s="251"/>
      <c r="Q4" s="251"/>
      <c r="R4" s="251"/>
      <c r="S4" s="251"/>
      <c r="T4" s="122"/>
      <c r="U4" s="121"/>
      <c r="V4" s="121"/>
      <c r="W4" s="121"/>
      <c r="X4" s="247"/>
      <c r="Y4" s="245"/>
      <c r="Z4" s="245"/>
      <c r="AA4" s="246"/>
      <c r="AB4" s="245"/>
      <c r="AC4" s="245"/>
      <c r="AD4" s="245"/>
      <c r="AE4" s="245"/>
      <c r="AF4" s="247"/>
      <c r="AG4" s="245"/>
      <c r="AH4" s="245"/>
      <c r="AI4" s="246"/>
      <c r="AJ4" s="245"/>
      <c r="AK4" s="245"/>
      <c r="AL4" s="245"/>
      <c r="AM4" s="246"/>
      <c r="AN4" s="245"/>
      <c r="AO4" s="245"/>
      <c r="AP4" s="245"/>
      <c r="AQ4" s="246"/>
      <c r="AR4" s="245"/>
      <c r="AS4" s="245"/>
      <c r="AT4" s="245"/>
      <c r="AU4" s="246"/>
      <c r="AV4" s="245"/>
      <c r="AW4" s="245"/>
      <c r="AX4" s="245"/>
      <c r="AY4" s="246"/>
    </row>
    <row r="5" spans="1:51" s="4" customFormat="1" ht="43.5" customHeight="1" thickBot="1">
      <c r="A5" s="257"/>
      <c r="B5" s="260"/>
      <c r="C5" s="260"/>
      <c r="D5" s="187" t="s">
        <v>126</v>
      </c>
      <c r="E5" s="188"/>
      <c r="F5" s="188"/>
      <c r="G5" s="189"/>
      <c r="H5" s="201" t="s">
        <v>127</v>
      </c>
      <c r="I5" s="188"/>
      <c r="J5" s="188"/>
      <c r="K5" s="189"/>
      <c r="L5" s="201" t="s">
        <v>117</v>
      </c>
      <c r="M5" s="188"/>
      <c r="N5" s="188"/>
      <c r="O5" s="189"/>
      <c r="P5" s="201" t="s">
        <v>47</v>
      </c>
      <c r="Q5" s="188"/>
      <c r="R5" s="188"/>
      <c r="S5" s="202"/>
      <c r="T5" s="187" t="s">
        <v>130</v>
      </c>
      <c r="U5" s="188"/>
      <c r="V5" s="188"/>
      <c r="W5" s="189"/>
      <c r="X5" s="201" t="s">
        <v>121</v>
      </c>
      <c r="Y5" s="188"/>
      <c r="Z5" s="188"/>
      <c r="AA5" s="202"/>
      <c r="AB5" s="187" t="s">
        <v>77</v>
      </c>
      <c r="AC5" s="188"/>
      <c r="AD5" s="188"/>
      <c r="AE5" s="189"/>
      <c r="AF5" s="201" t="s">
        <v>86</v>
      </c>
      <c r="AG5" s="188"/>
      <c r="AH5" s="188"/>
      <c r="AI5" s="189"/>
      <c r="AJ5" s="252" t="s">
        <v>83</v>
      </c>
      <c r="AK5" s="240"/>
      <c r="AL5" s="240"/>
      <c r="AM5" s="253"/>
      <c r="AN5" s="239"/>
      <c r="AO5" s="240"/>
      <c r="AP5" s="240"/>
      <c r="AQ5" s="241"/>
      <c r="AR5" s="239"/>
      <c r="AS5" s="240"/>
      <c r="AT5" s="240"/>
      <c r="AU5" s="241"/>
      <c r="AV5" s="239"/>
      <c r="AW5" s="240"/>
      <c r="AX5" s="240"/>
      <c r="AY5" s="241"/>
    </row>
    <row r="6" spans="1:51" s="4" customFormat="1" ht="24.75" customHeight="1" thickBot="1">
      <c r="A6" s="257"/>
      <c r="B6" s="260"/>
      <c r="C6" s="260"/>
      <c r="D6" s="208" t="s">
        <v>123</v>
      </c>
      <c r="E6" s="209"/>
      <c r="F6" s="209"/>
      <c r="G6" s="210"/>
      <c r="H6" s="198" t="s">
        <v>128</v>
      </c>
      <c r="I6" s="199"/>
      <c r="J6" s="199"/>
      <c r="K6" s="212"/>
      <c r="L6" s="198" t="s">
        <v>118</v>
      </c>
      <c r="M6" s="199"/>
      <c r="N6" s="199"/>
      <c r="O6" s="212"/>
      <c r="P6" s="198" t="s">
        <v>124</v>
      </c>
      <c r="Q6" s="199"/>
      <c r="R6" s="199"/>
      <c r="S6" s="200"/>
      <c r="T6" s="219" t="s">
        <v>131</v>
      </c>
      <c r="U6" s="199"/>
      <c r="V6" s="199"/>
      <c r="W6" s="212"/>
      <c r="X6" s="231" t="s">
        <v>125</v>
      </c>
      <c r="Y6" s="209"/>
      <c r="Z6" s="209"/>
      <c r="AA6" s="232"/>
      <c r="AB6" s="208" t="s">
        <v>132</v>
      </c>
      <c r="AC6" s="209"/>
      <c r="AD6" s="209"/>
      <c r="AE6" s="210"/>
      <c r="AF6" s="233" t="s">
        <v>119</v>
      </c>
      <c r="AG6" s="234"/>
      <c r="AH6" s="234"/>
      <c r="AI6" s="235"/>
      <c r="AJ6" s="254" t="s">
        <v>123</v>
      </c>
      <c r="AK6" s="243"/>
      <c r="AL6" s="243"/>
      <c r="AM6" s="255"/>
      <c r="AN6" s="242"/>
      <c r="AO6" s="243"/>
      <c r="AP6" s="243"/>
      <c r="AQ6" s="244"/>
      <c r="AR6" s="242"/>
      <c r="AS6" s="243"/>
      <c r="AT6" s="243"/>
      <c r="AU6" s="244"/>
      <c r="AV6" s="242"/>
      <c r="AW6" s="243"/>
      <c r="AX6" s="243"/>
      <c r="AY6" s="244"/>
    </row>
    <row r="7" spans="1:51" ht="22.5" customHeight="1">
      <c r="A7" s="257"/>
      <c r="B7" s="260"/>
      <c r="C7" s="260"/>
      <c r="D7" s="214"/>
      <c r="E7" s="214"/>
      <c r="F7" s="214"/>
      <c r="G7" s="217"/>
      <c r="H7" s="203" t="s">
        <v>129</v>
      </c>
      <c r="I7" s="204"/>
      <c r="J7" s="204"/>
      <c r="K7" s="205"/>
      <c r="L7" s="203"/>
      <c r="M7" s="204"/>
      <c r="N7" s="204"/>
      <c r="O7" s="205"/>
      <c r="P7" s="203"/>
      <c r="Q7" s="204"/>
      <c r="R7" s="204"/>
      <c r="S7" s="218"/>
      <c r="T7" s="220"/>
      <c r="U7" s="204"/>
      <c r="V7" s="204"/>
      <c r="W7" s="205"/>
      <c r="X7" s="213" t="s">
        <v>122</v>
      </c>
      <c r="Y7" s="214"/>
      <c r="Z7" s="214"/>
      <c r="AA7" s="215"/>
      <c r="AB7" s="216"/>
      <c r="AC7" s="214"/>
      <c r="AD7" s="214"/>
      <c r="AE7" s="217"/>
      <c r="AF7" s="236" t="s">
        <v>120</v>
      </c>
      <c r="AG7" s="237"/>
      <c r="AH7" s="237"/>
      <c r="AI7" s="238"/>
      <c r="AJ7" s="254"/>
      <c r="AK7" s="243"/>
      <c r="AL7" s="243"/>
      <c r="AM7" s="255"/>
      <c r="AN7" s="242"/>
      <c r="AO7" s="243"/>
      <c r="AP7" s="243"/>
      <c r="AQ7" s="244"/>
      <c r="AR7" s="242"/>
      <c r="AS7" s="243"/>
      <c r="AT7" s="243"/>
      <c r="AU7" s="244"/>
      <c r="AV7" s="242"/>
      <c r="AW7" s="243"/>
      <c r="AX7" s="243"/>
      <c r="AY7" s="244"/>
    </row>
    <row r="8" spans="1:51" ht="45.75" customHeight="1" thickBot="1">
      <c r="A8" s="258"/>
      <c r="B8" s="261"/>
      <c r="C8" s="264"/>
      <c r="D8" s="125" t="s">
        <v>3</v>
      </c>
      <c r="E8" s="126" t="s">
        <v>4</v>
      </c>
      <c r="F8" s="125" t="s">
        <v>35</v>
      </c>
      <c r="G8" s="127" t="s">
        <v>4</v>
      </c>
      <c r="H8" s="125" t="s">
        <v>3</v>
      </c>
      <c r="I8" s="126" t="s">
        <v>4</v>
      </c>
      <c r="J8" s="125" t="s">
        <v>35</v>
      </c>
      <c r="K8" s="127" t="s">
        <v>4</v>
      </c>
      <c r="L8" s="125" t="s">
        <v>3</v>
      </c>
      <c r="M8" s="126" t="s">
        <v>4</v>
      </c>
      <c r="N8" s="125" t="s">
        <v>35</v>
      </c>
      <c r="O8" s="127" t="s">
        <v>4</v>
      </c>
      <c r="P8" s="125" t="s">
        <v>3</v>
      </c>
      <c r="Q8" s="126" t="s">
        <v>4</v>
      </c>
      <c r="R8" s="125" t="s">
        <v>35</v>
      </c>
      <c r="S8" s="127" t="s">
        <v>4</v>
      </c>
      <c r="T8" s="125" t="s">
        <v>3</v>
      </c>
      <c r="U8" s="126" t="s">
        <v>4</v>
      </c>
      <c r="V8" s="125" t="s">
        <v>35</v>
      </c>
      <c r="W8" s="127" t="s">
        <v>4</v>
      </c>
      <c r="X8" s="125" t="s">
        <v>3</v>
      </c>
      <c r="Y8" s="126" t="s">
        <v>4</v>
      </c>
      <c r="Z8" s="125" t="s">
        <v>35</v>
      </c>
      <c r="AA8" s="127" t="s">
        <v>4</v>
      </c>
      <c r="AB8" s="125" t="s">
        <v>3</v>
      </c>
      <c r="AC8" s="126" t="s">
        <v>4</v>
      </c>
      <c r="AD8" s="125" t="s">
        <v>35</v>
      </c>
      <c r="AE8" s="127" t="s">
        <v>4</v>
      </c>
      <c r="AF8" s="125" t="s">
        <v>3</v>
      </c>
      <c r="AG8" s="126" t="s">
        <v>4</v>
      </c>
      <c r="AH8" s="125" t="s">
        <v>35</v>
      </c>
      <c r="AI8" s="127" t="s">
        <v>4</v>
      </c>
      <c r="AJ8" s="125" t="s">
        <v>3</v>
      </c>
      <c r="AK8" s="126" t="s">
        <v>4</v>
      </c>
      <c r="AL8" s="125" t="s">
        <v>35</v>
      </c>
      <c r="AM8" s="127" t="s">
        <v>4</v>
      </c>
      <c r="AN8" s="125" t="s">
        <v>3</v>
      </c>
      <c r="AO8" s="126" t="s">
        <v>4</v>
      </c>
      <c r="AP8" s="125" t="s">
        <v>35</v>
      </c>
      <c r="AQ8" s="127" t="s">
        <v>4</v>
      </c>
      <c r="AR8" s="125" t="s">
        <v>3</v>
      </c>
      <c r="AS8" s="126" t="s">
        <v>4</v>
      </c>
      <c r="AT8" s="125" t="s">
        <v>35</v>
      </c>
      <c r="AU8" s="127" t="s">
        <v>4</v>
      </c>
      <c r="AV8" s="125" t="s">
        <v>3</v>
      </c>
      <c r="AW8" s="126" t="s">
        <v>4</v>
      </c>
      <c r="AX8" s="125" t="s">
        <v>35</v>
      </c>
      <c r="AY8" s="127" t="s">
        <v>4</v>
      </c>
    </row>
    <row r="9" spans="1:51" ht="48" customHeight="1" thickBot="1">
      <c r="A9" s="76">
        <v>1</v>
      </c>
      <c r="B9" s="123" t="s">
        <v>98</v>
      </c>
      <c r="C9" s="78"/>
      <c r="D9" s="100"/>
      <c r="E9" s="101"/>
      <c r="F9" s="102"/>
      <c r="G9" s="103"/>
      <c r="H9" s="100"/>
      <c r="I9" s="101"/>
      <c r="J9" s="102"/>
      <c r="K9" s="103"/>
      <c r="L9" s="104"/>
      <c r="M9" s="101"/>
      <c r="N9" s="102"/>
      <c r="O9" s="105"/>
      <c r="P9" s="100"/>
      <c r="Q9" s="101"/>
      <c r="R9" s="102"/>
      <c r="S9" s="103"/>
      <c r="T9" s="106"/>
      <c r="U9" s="101"/>
      <c r="V9" s="101"/>
      <c r="W9" s="105"/>
      <c r="X9" s="100"/>
      <c r="Y9" s="101"/>
      <c r="Z9" s="102"/>
      <c r="AA9" s="103"/>
      <c r="AB9" s="104"/>
      <c r="AC9" s="101"/>
      <c r="AD9" s="102"/>
      <c r="AE9" s="105"/>
      <c r="AF9" s="100"/>
      <c r="AG9" s="101"/>
      <c r="AH9" s="102"/>
      <c r="AI9" s="103"/>
      <c r="AJ9" s="104"/>
      <c r="AK9" s="101"/>
      <c r="AL9" s="102"/>
      <c r="AM9" s="103"/>
      <c r="AN9" s="104"/>
      <c r="AO9" s="101"/>
      <c r="AP9" s="102"/>
      <c r="AQ9" s="103"/>
      <c r="AR9" s="104"/>
      <c r="AS9" s="101"/>
      <c r="AT9" s="102"/>
      <c r="AU9" s="103"/>
      <c r="AV9" s="104"/>
      <c r="AW9" s="101"/>
      <c r="AX9" s="79"/>
      <c r="AY9" s="80"/>
    </row>
    <row r="10" spans="1:51" ht="42.75" customHeight="1" thickBot="1">
      <c r="A10" s="37">
        <v>2</v>
      </c>
      <c r="B10" s="124" t="s">
        <v>99</v>
      </c>
      <c r="C10" s="75"/>
      <c r="D10" s="107"/>
      <c r="E10" s="108"/>
      <c r="F10" s="109"/>
      <c r="G10" s="110"/>
      <c r="H10" s="107"/>
      <c r="I10" s="108"/>
      <c r="J10" s="109"/>
      <c r="K10" s="110"/>
      <c r="L10" s="111"/>
      <c r="M10" s="108"/>
      <c r="N10" s="109"/>
      <c r="O10" s="112"/>
      <c r="P10" s="107"/>
      <c r="Q10" s="108"/>
      <c r="R10" s="109"/>
      <c r="S10" s="110"/>
      <c r="T10" s="113"/>
      <c r="U10" s="108"/>
      <c r="V10" s="108"/>
      <c r="W10" s="112"/>
      <c r="X10" s="107"/>
      <c r="Y10" s="108"/>
      <c r="Z10" s="109"/>
      <c r="AA10" s="110"/>
      <c r="AB10" s="111"/>
      <c r="AC10" s="108"/>
      <c r="AD10" s="109"/>
      <c r="AE10" s="112"/>
      <c r="AF10" s="107"/>
      <c r="AG10" s="108"/>
      <c r="AH10" s="109"/>
      <c r="AI10" s="110"/>
      <c r="AJ10" s="111"/>
      <c r="AK10" s="108"/>
      <c r="AL10" s="109"/>
      <c r="AM10" s="110"/>
      <c r="AN10" s="111"/>
      <c r="AO10" s="108"/>
      <c r="AP10" s="109"/>
      <c r="AQ10" s="110"/>
      <c r="AR10" s="111"/>
      <c r="AS10" s="108"/>
      <c r="AT10" s="109"/>
      <c r="AU10" s="110"/>
      <c r="AV10" s="111"/>
      <c r="AW10" s="108"/>
      <c r="AX10" s="37"/>
      <c r="AY10" s="77"/>
    </row>
    <row r="11" spans="1:51" ht="41.25" customHeight="1" thickBot="1">
      <c r="A11" s="37">
        <v>3</v>
      </c>
      <c r="B11" s="124" t="s">
        <v>100</v>
      </c>
      <c r="C11" s="75"/>
      <c r="D11" s="107"/>
      <c r="E11" s="108"/>
      <c r="F11" s="109"/>
      <c r="G11" s="110"/>
      <c r="H11" s="107"/>
      <c r="I11" s="108"/>
      <c r="J11" s="109"/>
      <c r="K11" s="110"/>
      <c r="L11" s="111"/>
      <c r="M11" s="108"/>
      <c r="N11" s="109"/>
      <c r="O11" s="112"/>
      <c r="P11" s="107"/>
      <c r="Q11" s="108"/>
      <c r="R11" s="109"/>
      <c r="S11" s="110"/>
      <c r="T11" s="113"/>
      <c r="U11" s="108"/>
      <c r="V11" s="108"/>
      <c r="W11" s="112"/>
      <c r="X11" s="107"/>
      <c r="Y11" s="108"/>
      <c r="Z11" s="109"/>
      <c r="AA11" s="110"/>
      <c r="AB11" s="111"/>
      <c r="AC11" s="108"/>
      <c r="AD11" s="109"/>
      <c r="AE11" s="112"/>
      <c r="AF11" s="107"/>
      <c r="AG11" s="108"/>
      <c r="AH11" s="109"/>
      <c r="AI11" s="110"/>
      <c r="AJ11" s="111"/>
      <c r="AK11" s="108"/>
      <c r="AL11" s="109"/>
      <c r="AM11" s="110"/>
      <c r="AN11" s="111"/>
      <c r="AO11" s="108"/>
      <c r="AP11" s="109"/>
      <c r="AQ11" s="110"/>
      <c r="AR11" s="111"/>
      <c r="AS11" s="108"/>
      <c r="AT11" s="109"/>
      <c r="AU11" s="110"/>
      <c r="AV11" s="111"/>
      <c r="AW11" s="108"/>
      <c r="AX11" s="37"/>
      <c r="AY11" s="77"/>
    </row>
    <row r="12" spans="1:51" ht="39.75" customHeight="1" thickBot="1">
      <c r="A12" s="37">
        <v>4</v>
      </c>
      <c r="B12" s="124" t="s">
        <v>101</v>
      </c>
      <c r="C12" s="75"/>
      <c r="D12" s="107"/>
      <c r="E12" s="108"/>
      <c r="F12" s="109"/>
      <c r="G12" s="110"/>
      <c r="H12" s="107"/>
      <c r="I12" s="108"/>
      <c r="J12" s="109"/>
      <c r="K12" s="110"/>
      <c r="L12" s="111"/>
      <c r="M12" s="108"/>
      <c r="N12" s="109"/>
      <c r="O12" s="112"/>
      <c r="P12" s="107"/>
      <c r="Q12" s="108"/>
      <c r="R12" s="109"/>
      <c r="S12" s="110"/>
      <c r="T12" s="113"/>
      <c r="U12" s="108"/>
      <c r="V12" s="108"/>
      <c r="W12" s="112"/>
      <c r="X12" s="107"/>
      <c r="Y12" s="108"/>
      <c r="Z12" s="109"/>
      <c r="AA12" s="110"/>
      <c r="AB12" s="111"/>
      <c r="AC12" s="108"/>
      <c r="AD12" s="109"/>
      <c r="AE12" s="112"/>
      <c r="AF12" s="107"/>
      <c r="AG12" s="108"/>
      <c r="AH12" s="109"/>
      <c r="AI12" s="110"/>
      <c r="AJ12" s="111"/>
      <c r="AK12" s="108"/>
      <c r="AL12" s="109"/>
      <c r="AM12" s="110"/>
      <c r="AN12" s="111"/>
      <c r="AO12" s="108"/>
      <c r="AP12" s="109"/>
      <c r="AQ12" s="110"/>
      <c r="AR12" s="111"/>
      <c r="AS12" s="108"/>
      <c r="AT12" s="109"/>
      <c r="AU12" s="110"/>
      <c r="AV12" s="111"/>
      <c r="AW12" s="108"/>
      <c r="AX12" s="37"/>
      <c r="AY12" s="77"/>
    </row>
    <row r="13" spans="1:51" ht="42.75" customHeight="1" thickBot="1">
      <c r="A13" s="37">
        <v>5</v>
      </c>
      <c r="B13" s="124" t="s">
        <v>102</v>
      </c>
      <c r="C13" s="75"/>
      <c r="D13" s="107"/>
      <c r="E13" s="108"/>
      <c r="F13" s="109"/>
      <c r="G13" s="110"/>
      <c r="H13" s="107"/>
      <c r="I13" s="108"/>
      <c r="J13" s="109"/>
      <c r="K13" s="110"/>
      <c r="L13" s="111"/>
      <c r="M13" s="108"/>
      <c r="N13" s="109"/>
      <c r="O13" s="112"/>
      <c r="P13" s="107"/>
      <c r="Q13" s="108"/>
      <c r="R13" s="109"/>
      <c r="S13" s="110"/>
      <c r="T13" s="113"/>
      <c r="U13" s="108"/>
      <c r="V13" s="108"/>
      <c r="W13" s="112"/>
      <c r="X13" s="107"/>
      <c r="Y13" s="108"/>
      <c r="Z13" s="109"/>
      <c r="AA13" s="110"/>
      <c r="AB13" s="111"/>
      <c r="AC13" s="108"/>
      <c r="AD13" s="109"/>
      <c r="AE13" s="112"/>
      <c r="AF13" s="107"/>
      <c r="AG13" s="108"/>
      <c r="AH13" s="109"/>
      <c r="AI13" s="110"/>
      <c r="AJ13" s="111"/>
      <c r="AK13" s="108"/>
      <c r="AL13" s="109"/>
      <c r="AM13" s="110"/>
      <c r="AN13" s="111"/>
      <c r="AO13" s="108"/>
      <c r="AP13" s="109"/>
      <c r="AQ13" s="110"/>
      <c r="AR13" s="111"/>
      <c r="AS13" s="108"/>
      <c r="AT13" s="109"/>
      <c r="AU13" s="110"/>
      <c r="AV13" s="111"/>
      <c r="AW13" s="108"/>
      <c r="AX13" s="37"/>
      <c r="AY13" s="77"/>
    </row>
    <row r="14" spans="1:51" ht="42.75" customHeight="1" thickBot="1">
      <c r="A14" s="37">
        <v>6</v>
      </c>
      <c r="B14" s="124" t="s">
        <v>103</v>
      </c>
      <c r="C14" s="75"/>
      <c r="D14" s="107"/>
      <c r="E14" s="108"/>
      <c r="F14" s="109"/>
      <c r="G14" s="110"/>
      <c r="H14" s="107"/>
      <c r="I14" s="108"/>
      <c r="J14" s="109"/>
      <c r="K14" s="110"/>
      <c r="L14" s="111"/>
      <c r="M14" s="108"/>
      <c r="N14" s="109"/>
      <c r="O14" s="112"/>
      <c r="P14" s="107"/>
      <c r="Q14" s="108"/>
      <c r="R14" s="109"/>
      <c r="S14" s="110"/>
      <c r="T14" s="113"/>
      <c r="U14" s="108"/>
      <c r="V14" s="108"/>
      <c r="W14" s="112"/>
      <c r="X14" s="107"/>
      <c r="Y14" s="108"/>
      <c r="Z14" s="109"/>
      <c r="AA14" s="110"/>
      <c r="AB14" s="111"/>
      <c r="AC14" s="108"/>
      <c r="AD14" s="109"/>
      <c r="AE14" s="112"/>
      <c r="AF14" s="107"/>
      <c r="AG14" s="108"/>
      <c r="AH14" s="109"/>
      <c r="AI14" s="110"/>
      <c r="AJ14" s="111"/>
      <c r="AK14" s="108"/>
      <c r="AL14" s="109"/>
      <c r="AM14" s="110"/>
      <c r="AN14" s="111"/>
      <c r="AO14" s="108"/>
      <c r="AP14" s="109"/>
      <c r="AQ14" s="110"/>
      <c r="AR14" s="111"/>
      <c r="AS14" s="108"/>
      <c r="AT14" s="109"/>
      <c r="AU14" s="110"/>
      <c r="AV14" s="111"/>
      <c r="AW14" s="108"/>
      <c r="AX14" s="37"/>
      <c r="AY14" s="77"/>
    </row>
    <row r="15" spans="1:51" ht="44.25" customHeight="1" thickBot="1">
      <c r="A15" s="37">
        <v>7</v>
      </c>
      <c r="B15" s="124" t="s">
        <v>104</v>
      </c>
      <c r="C15" s="75"/>
      <c r="D15" s="107"/>
      <c r="E15" s="108"/>
      <c r="F15" s="109"/>
      <c r="G15" s="110"/>
      <c r="H15" s="107"/>
      <c r="I15" s="108"/>
      <c r="J15" s="109"/>
      <c r="K15" s="110"/>
      <c r="L15" s="111"/>
      <c r="M15" s="108"/>
      <c r="N15" s="109"/>
      <c r="O15" s="112"/>
      <c r="P15" s="107"/>
      <c r="Q15" s="108"/>
      <c r="R15" s="109"/>
      <c r="S15" s="110"/>
      <c r="T15" s="113"/>
      <c r="U15" s="108"/>
      <c r="V15" s="108"/>
      <c r="W15" s="112"/>
      <c r="X15" s="107"/>
      <c r="Y15" s="108"/>
      <c r="Z15" s="109"/>
      <c r="AA15" s="110"/>
      <c r="AB15" s="111"/>
      <c r="AC15" s="108"/>
      <c r="AD15" s="109"/>
      <c r="AE15" s="112"/>
      <c r="AF15" s="107"/>
      <c r="AG15" s="108"/>
      <c r="AH15" s="109"/>
      <c r="AI15" s="110"/>
      <c r="AJ15" s="111"/>
      <c r="AK15" s="108"/>
      <c r="AL15" s="109"/>
      <c r="AM15" s="110"/>
      <c r="AN15" s="111"/>
      <c r="AO15" s="108"/>
      <c r="AP15" s="109"/>
      <c r="AQ15" s="110"/>
      <c r="AR15" s="111"/>
      <c r="AS15" s="108"/>
      <c r="AT15" s="109"/>
      <c r="AU15" s="110"/>
      <c r="AV15" s="111"/>
      <c r="AW15" s="108"/>
      <c r="AX15" s="37"/>
      <c r="AY15" s="77"/>
    </row>
    <row r="16" spans="1:51" ht="45.75" customHeight="1" thickBot="1">
      <c r="A16" s="37">
        <v>8</v>
      </c>
      <c r="B16" s="124" t="s">
        <v>105</v>
      </c>
      <c r="C16" s="75"/>
      <c r="D16" s="107"/>
      <c r="E16" s="108"/>
      <c r="F16" s="109"/>
      <c r="G16" s="110"/>
      <c r="H16" s="107"/>
      <c r="I16" s="108"/>
      <c r="J16" s="109"/>
      <c r="K16" s="110"/>
      <c r="L16" s="111"/>
      <c r="M16" s="108"/>
      <c r="N16" s="109"/>
      <c r="O16" s="112"/>
      <c r="P16" s="107"/>
      <c r="Q16" s="108"/>
      <c r="R16" s="109"/>
      <c r="S16" s="110"/>
      <c r="T16" s="113"/>
      <c r="U16" s="108"/>
      <c r="V16" s="108"/>
      <c r="W16" s="112"/>
      <c r="X16" s="107"/>
      <c r="Y16" s="108"/>
      <c r="Z16" s="109"/>
      <c r="AA16" s="110"/>
      <c r="AB16" s="111"/>
      <c r="AC16" s="108"/>
      <c r="AD16" s="109"/>
      <c r="AE16" s="112"/>
      <c r="AF16" s="107"/>
      <c r="AG16" s="108"/>
      <c r="AH16" s="109"/>
      <c r="AI16" s="110"/>
      <c r="AJ16" s="111"/>
      <c r="AK16" s="108"/>
      <c r="AL16" s="109"/>
      <c r="AM16" s="110"/>
      <c r="AN16" s="111"/>
      <c r="AO16" s="108"/>
      <c r="AP16" s="109"/>
      <c r="AQ16" s="110"/>
      <c r="AR16" s="111"/>
      <c r="AS16" s="108"/>
      <c r="AT16" s="109"/>
      <c r="AU16" s="110"/>
      <c r="AV16" s="111"/>
      <c r="AW16" s="108"/>
      <c r="AX16" s="37"/>
      <c r="AY16" s="77"/>
    </row>
    <row r="17" spans="1:51" ht="45.75" customHeight="1" thickBot="1">
      <c r="A17" s="37">
        <v>9</v>
      </c>
      <c r="B17" s="124" t="s">
        <v>106</v>
      </c>
      <c r="C17" s="75"/>
      <c r="D17" s="107"/>
      <c r="E17" s="108"/>
      <c r="F17" s="109"/>
      <c r="G17" s="110"/>
      <c r="H17" s="107"/>
      <c r="I17" s="108"/>
      <c r="J17" s="109"/>
      <c r="K17" s="110"/>
      <c r="L17" s="111"/>
      <c r="M17" s="108"/>
      <c r="N17" s="109"/>
      <c r="O17" s="112"/>
      <c r="P17" s="107"/>
      <c r="Q17" s="108"/>
      <c r="R17" s="109"/>
      <c r="S17" s="110"/>
      <c r="T17" s="113"/>
      <c r="U17" s="108"/>
      <c r="V17" s="108"/>
      <c r="W17" s="112"/>
      <c r="X17" s="107"/>
      <c r="Y17" s="108"/>
      <c r="Z17" s="109"/>
      <c r="AA17" s="110"/>
      <c r="AB17" s="111"/>
      <c r="AC17" s="108"/>
      <c r="AD17" s="109"/>
      <c r="AE17" s="112"/>
      <c r="AF17" s="107"/>
      <c r="AG17" s="108"/>
      <c r="AH17" s="109"/>
      <c r="AI17" s="110"/>
      <c r="AJ17" s="111"/>
      <c r="AK17" s="108"/>
      <c r="AL17" s="109"/>
      <c r="AM17" s="110"/>
      <c r="AN17" s="111"/>
      <c r="AO17" s="108"/>
      <c r="AP17" s="109"/>
      <c r="AQ17" s="110"/>
      <c r="AR17" s="111"/>
      <c r="AS17" s="108"/>
      <c r="AT17" s="109"/>
      <c r="AU17" s="110"/>
      <c r="AV17" s="111"/>
      <c r="AW17" s="108"/>
      <c r="AX17" s="37"/>
      <c r="AY17" s="77"/>
    </row>
    <row r="18" spans="1:51" ht="44.25" customHeight="1" thickBot="1">
      <c r="A18" s="37">
        <v>10</v>
      </c>
      <c r="B18" s="124" t="s">
        <v>107</v>
      </c>
      <c r="C18" s="75"/>
      <c r="D18" s="107"/>
      <c r="E18" s="108"/>
      <c r="F18" s="109"/>
      <c r="G18" s="110"/>
      <c r="H18" s="107"/>
      <c r="I18" s="108"/>
      <c r="J18" s="109"/>
      <c r="K18" s="110"/>
      <c r="L18" s="111"/>
      <c r="M18" s="108"/>
      <c r="N18" s="109"/>
      <c r="O18" s="112"/>
      <c r="P18" s="107"/>
      <c r="Q18" s="108"/>
      <c r="R18" s="109"/>
      <c r="S18" s="110"/>
      <c r="T18" s="113"/>
      <c r="U18" s="108"/>
      <c r="V18" s="108"/>
      <c r="W18" s="112"/>
      <c r="X18" s="107"/>
      <c r="Y18" s="108"/>
      <c r="Z18" s="109"/>
      <c r="AA18" s="110"/>
      <c r="AB18" s="111"/>
      <c r="AC18" s="108"/>
      <c r="AD18" s="109"/>
      <c r="AE18" s="112"/>
      <c r="AF18" s="107"/>
      <c r="AG18" s="108"/>
      <c r="AH18" s="109"/>
      <c r="AI18" s="110"/>
      <c r="AJ18" s="111"/>
      <c r="AK18" s="108"/>
      <c r="AL18" s="109"/>
      <c r="AM18" s="110"/>
      <c r="AN18" s="111"/>
      <c r="AO18" s="108"/>
      <c r="AP18" s="109"/>
      <c r="AQ18" s="110"/>
      <c r="AR18" s="111"/>
      <c r="AS18" s="108"/>
      <c r="AT18" s="109"/>
      <c r="AU18" s="110"/>
      <c r="AV18" s="111"/>
      <c r="AW18" s="108"/>
      <c r="AX18" s="37"/>
      <c r="AY18" s="77"/>
    </row>
    <row r="19" spans="1:51" ht="39" customHeight="1" thickBot="1">
      <c r="A19" s="37">
        <v>11</v>
      </c>
      <c r="B19" s="124" t="s">
        <v>108</v>
      </c>
      <c r="C19" s="75"/>
      <c r="D19" s="107"/>
      <c r="E19" s="108"/>
      <c r="F19" s="109"/>
      <c r="G19" s="110"/>
      <c r="H19" s="107"/>
      <c r="I19" s="108"/>
      <c r="J19" s="109"/>
      <c r="K19" s="110"/>
      <c r="L19" s="111"/>
      <c r="M19" s="108"/>
      <c r="N19" s="109"/>
      <c r="O19" s="112"/>
      <c r="P19" s="107"/>
      <c r="Q19" s="108"/>
      <c r="R19" s="109"/>
      <c r="S19" s="110"/>
      <c r="T19" s="113"/>
      <c r="U19" s="108"/>
      <c r="V19" s="108"/>
      <c r="W19" s="112"/>
      <c r="X19" s="107"/>
      <c r="Y19" s="108"/>
      <c r="Z19" s="109"/>
      <c r="AA19" s="110"/>
      <c r="AB19" s="111"/>
      <c r="AC19" s="108"/>
      <c r="AD19" s="109"/>
      <c r="AE19" s="112"/>
      <c r="AF19" s="107"/>
      <c r="AG19" s="108"/>
      <c r="AH19" s="109"/>
      <c r="AI19" s="110"/>
      <c r="AJ19" s="111"/>
      <c r="AK19" s="108"/>
      <c r="AL19" s="109"/>
      <c r="AM19" s="110"/>
      <c r="AN19" s="111"/>
      <c r="AO19" s="108"/>
      <c r="AP19" s="109"/>
      <c r="AQ19" s="110"/>
      <c r="AR19" s="111"/>
      <c r="AS19" s="108"/>
      <c r="AT19" s="109"/>
      <c r="AU19" s="110"/>
      <c r="AV19" s="111"/>
      <c r="AW19" s="108"/>
      <c r="AX19" s="37"/>
      <c r="AY19" s="77"/>
    </row>
    <row r="20" spans="1:51" ht="52.5" customHeight="1" thickBot="1">
      <c r="A20" s="37">
        <v>12</v>
      </c>
      <c r="B20" s="124" t="s">
        <v>109</v>
      </c>
      <c r="C20" s="75"/>
      <c r="D20" s="107"/>
      <c r="E20" s="108"/>
      <c r="F20" s="109"/>
      <c r="G20" s="110"/>
      <c r="H20" s="107"/>
      <c r="I20" s="108"/>
      <c r="J20" s="109"/>
      <c r="K20" s="110"/>
      <c r="L20" s="111"/>
      <c r="M20" s="108"/>
      <c r="N20" s="109"/>
      <c r="O20" s="112"/>
      <c r="P20" s="107"/>
      <c r="Q20" s="108"/>
      <c r="R20" s="109"/>
      <c r="S20" s="110"/>
      <c r="T20" s="113"/>
      <c r="U20" s="108"/>
      <c r="V20" s="108"/>
      <c r="W20" s="112"/>
      <c r="X20" s="107"/>
      <c r="Y20" s="108"/>
      <c r="Z20" s="109"/>
      <c r="AA20" s="110"/>
      <c r="AB20" s="111"/>
      <c r="AC20" s="108"/>
      <c r="AD20" s="109"/>
      <c r="AE20" s="112"/>
      <c r="AF20" s="107"/>
      <c r="AG20" s="108"/>
      <c r="AH20" s="109"/>
      <c r="AI20" s="110"/>
      <c r="AJ20" s="111"/>
      <c r="AK20" s="108"/>
      <c r="AL20" s="109"/>
      <c r="AM20" s="110"/>
      <c r="AN20" s="111"/>
      <c r="AO20" s="108"/>
      <c r="AP20" s="109"/>
      <c r="AQ20" s="110"/>
      <c r="AR20" s="111"/>
      <c r="AS20" s="108"/>
      <c r="AT20" s="109"/>
      <c r="AU20" s="110"/>
      <c r="AV20" s="111"/>
      <c r="AW20" s="108"/>
      <c r="AX20" s="37"/>
      <c r="AY20" s="77"/>
    </row>
    <row r="21" spans="1:51" ht="41.25" customHeight="1" thickBot="1">
      <c r="A21" s="37">
        <v>13</v>
      </c>
      <c r="B21" s="124" t="s">
        <v>110</v>
      </c>
      <c r="C21" s="75"/>
      <c r="D21" s="107"/>
      <c r="E21" s="108"/>
      <c r="F21" s="109"/>
      <c r="G21" s="110"/>
      <c r="H21" s="107"/>
      <c r="I21" s="108"/>
      <c r="J21" s="109"/>
      <c r="K21" s="110"/>
      <c r="L21" s="111"/>
      <c r="M21" s="108"/>
      <c r="N21" s="109"/>
      <c r="O21" s="112"/>
      <c r="P21" s="107"/>
      <c r="Q21" s="108"/>
      <c r="R21" s="109"/>
      <c r="S21" s="110"/>
      <c r="T21" s="113"/>
      <c r="U21" s="108"/>
      <c r="V21" s="108"/>
      <c r="W21" s="112"/>
      <c r="X21" s="107"/>
      <c r="Y21" s="108"/>
      <c r="Z21" s="109"/>
      <c r="AA21" s="110"/>
      <c r="AB21" s="111"/>
      <c r="AC21" s="108"/>
      <c r="AD21" s="109"/>
      <c r="AE21" s="112"/>
      <c r="AF21" s="107"/>
      <c r="AG21" s="108"/>
      <c r="AH21" s="109"/>
      <c r="AI21" s="110"/>
      <c r="AJ21" s="111"/>
      <c r="AK21" s="108"/>
      <c r="AL21" s="109"/>
      <c r="AM21" s="110"/>
      <c r="AN21" s="111"/>
      <c r="AO21" s="108"/>
      <c r="AP21" s="109"/>
      <c r="AQ21" s="110"/>
      <c r="AR21" s="111"/>
      <c r="AS21" s="108"/>
      <c r="AT21" s="109"/>
      <c r="AU21" s="110"/>
      <c r="AV21" s="111"/>
      <c r="AW21" s="108"/>
      <c r="AX21" s="37"/>
      <c r="AY21" s="77"/>
    </row>
    <row r="22" spans="1:51" ht="45" customHeight="1" thickBot="1">
      <c r="A22" s="37">
        <v>14</v>
      </c>
      <c r="B22" s="124" t="s">
        <v>111</v>
      </c>
      <c r="C22" s="75"/>
      <c r="D22" s="107"/>
      <c r="E22" s="108"/>
      <c r="F22" s="109"/>
      <c r="G22" s="110"/>
      <c r="H22" s="107"/>
      <c r="I22" s="108"/>
      <c r="J22" s="109"/>
      <c r="K22" s="110"/>
      <c r="L22" s="111"/>
      <c r="M22" s="108"/>
      <c r="N22" s="109"/>
      <c r="O22" s="112"/>
      <c r="P22" s="107"/>
      <c r="Q22" s="108"/>
      <c r="R22" s="109"/>
      <c r="S22" s="110"/>
      <c r="T22" s="113"/>
      <c r="U22" s="108"/>
      <c r="V22" s="108"/>
      <c r="W22" s="112"/>
      <c r="X22" s="107"/>
      <c r="Y22" s="108"/>
      <c r="Z22" s="109"/>
      <c r="AA22" s="110"/>
      <c r="AB22" s="111"/>
      <c r="AC22" s="108"/>
      <c r="AD22" s="109"/>
      <c r="AE22" s="112"/>
      <c r="AF22" s="107"/>
      <c r="AG22" s="108"/>
      <c r="AH22" s="109"/>
      <c r="AI22" s="110"/>
      <c r="AJ22" s="111"/>
      <c r="AK22" s="108"/>
      <c r="AL22" s="109"/>
      <c r="AM22" s="110"/>
      <c r="AN22" s="111"/>
      <c r="AO22" s="108"/>
      <c r="AP22" s="109"/>
      <c r="AQ22" s="110"/>
      <c r="AR22" s="111"/>
      <c r="AS22" s="108"/>
      <c r="AT22" s="109"/>
      <c r="AU22" s="110"/>
      <c r="AV22" s="111"/>
      <c r="AW22" s="108"/>
      <c r="AX22" s="37"/>
      <c r="AY22" s="77"/>
    </row>
    <row r="23" spans="1:51" ht="45.75" customHeight="1" thickBot="1">
      <c r="A23" s="37">
        <v>15</v>
      </c>
      <c r="B23" s="124" t="s">
        <v>112</v>
      </c>
      <c r="C23" s="75"/>
      <c r="D23" s="107"/>
      <c r="E23" s="108"/>
      <c r="F23" s="109"/>
      <c r="G23" s="110"/>
      <c r="H23" s="107"/>
      <c r="I23" s="108"/>
      <c r="J23" s="109"/>
      <c r="K23" s="110"/>
      <c r="L23" s="111"/>
      <c r="M23" s="108"/>
      <c r="N23" s="109"/>
      <c r="O23" s="112"/>
      <c r="P23" s="107"/>
      <c r="Q23" s="108"/>
      <c r="R23" s="109"/>
      <c r="S23" s="110"/>
      <c r="T23" s="113"/>
      <c r="U23" s="108"/>
      <c r="V23" s="108"/>
      <c r="W23" s="112"/>
      <c r="X23" s="107"/>
      <c r="Y23" s="108"/>
      <c r="Z23" s="109"/>
      <c r="AA23" s="110"/>
      <c r="AB23" s="111"/>
      <c r="AC23" s="108"/>
      <c r="AD23" s="109"/>
      <c r="AE23" s="112"/>
      <c r="AF23" s="107"/>
      <c r="AG23" s="108"/>
      <c r="AH23" s="109"/>
      <c r="AI23" s="110"/>
      <c r="AJ23" s="111"/>
      <c r="AK23" s="108"/>
      <c r="AL23" s="109"/>
      <c r="AM23" s="110"/>
      <c r="AN23" s="111"/>
      <c r="AO23" s="108"/>
      <c r="AP23" s="109"/>
      <c r="AQ23" s="110"/>
      <c r="AR23" s="111"/>
      <c r="AS23" s="108"/>
      <c r="AT23" s="109"/>
      <c r="AU23" s="110"/>
      <c r="AV23" s="111"/>
      <c r="AW23" s="108"/>
      <c r="AX23" s="37"/>
      <c r="AY23" s="77"/>
    </row>
    <row r="24" spans="1:51" ht="49.5" customHeight="1" thickBot="1">
      <c r="A24" s="37">
        <v>16</v>
      </c>
      <c r="B24" s="124" t="s">
        <v>113</v>
      </c>
      <c r="C24" s="75"/>
      <c r="D24" s="107"/>
      <c r="E24" s="108"/>
      <c r="F24" s="109"/>
      <c r="G24" s="110"/>
      <c r="H24" s="107"/>
      <c r="I24" s="108"/>
      <c r="J24" s="109"/>
      <c r="K24" s="110"/>
      <c r="L24" s="111"/>
      <c r="M24" s="108"/>
      <c r="N24" s="109"/>
      <c r="O24" s="112"/>
      <c r="P24" s="107"/>
      <c r="Q24" s="108"/>
      <c r="R24" s="109"/>
      <c r="S24" s="110"/>
      <c r="T24" s="113"/>
      <c r="U24" s="108"/>
      <c r="V24" s="108"/>
      <c r="W24" s="112"/>
      <c r="X24" s="107"/>
      <c r="Y24" s="108"/>
      <c r="Z24" s="109"/>
      <c r="AA24" s="110"/>
      <c r="AB24" s="111"/>
      <c r="AC24" s="108"/>
      <c r="AD24" s="109"/>
      <c r="AE24" s="112"/>
      <c r="AF24" s="107"/>
      <c r="AG24" s="108"/>
      <c r="AH24" s="109"/>
      <c r="AI24" s="110"/>
      <c r="AJ24" s="111"/>
      <c r="AK24" s="108"/>
      <c r="AL24" s="109"/>
      <c r="AM24" s="110"/>
      <c r="AN24" s="111"/>
      <c r="AO24" s="108"/>
      <c r="AP24" s="109"/>
      <c r="AQ24" s="110"/>
      <c r="AR24" s="111"/>
      <c r="AS24" s="108"/>
      <c r="AT24" s="109"/>
      <c r="AU24" s="110"/>
      <c r="AV24" s="111"/>
      <c r="AW24" s="108"/>
      <c r="AX24" s="37"/>
      <c r="AY24" s="77"/>
    </row>
    <row r="25" spans="1:51" ht="101.25" customHeight="1" thickBot="1">
      <c r="A25" s="265" t="s">
        <v>1</v>
      </c>
      <c r="B25" s="265"/>
      <c r="C25" s="116"/>
      <c r="D25" s="117"/>
      <c r="E25" s="117"/>
      <c r="F25" s="118"/>
      <c r="G25" s="118"/>
      <c r="H25" s="117"/>
      <c r="I25" s="118"/>
      <c r="J25" s="118"/>
      <c r="K25" s="118"/>
      <c r="L25" s="117"/>
      <c r="M25" s="118"/>
      <c r="N25" s="118"/>
      <c r="O25" s="118"/>
      <c r="P25" s="117"/>
      <c r="Q25" s="118"/>
      <c r="R25" s="118"/>
      <c r="S25" s="118"/>
      <c r="T25" s="118"/>
      <c r="U25" s="118"/>
      <c r="V25" s="118"/>
      <c r="W25" s="118"/>
      <c r="X25" s="117"/>
      <c r="Y25" s="118"/>
      <c r="Z25" s="118"/>
      <c r="AA25" s="118"/>
      <c r="AB25" s="117"/>
      <c r="AC25" s="118"/>
      <c r="AD25" s="118"/>
      <c r="AE25" s="118"/>
      <c r="AF25" s="117"/>
      <c r="AG25" s="118"/>
      <c r="AH25" s="117"/>
      <c r="AI25" s="118"/>
      <c r="AJ25" s="117"/>
      <c r="AK25" s="118"/>
      <c r="AL25" s="118"/>
      <c r="AM25" s="118"/>
      <c r="AN25" s="117"/>
      <c r="AO25" s="118"/>
      <c r="AP25" s="118"/>
      <c r="AQ25" s="118"/>
      <c r="AR25" s="117"/>
      <c r="AS25" s="118"/>
      <c r="AT25" s="118"/>
      <c r="AU25" s="118"/>
      <c r="AV25" s="117"/>
      <c r="AW25" s="118"/>
      <c r="AX25" s="119"/>
      <c r="AY25" s="119"/>
    </row>
    <row r="26" spans="1:51" s="41" customFormat="1" ht="15.75" customHeight="1">
      <c r="A26" s="266" t="s">
        <v>114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</row>
    <row r="27" spans="1:51" s="41" customFormat="1" ht="15.75" customHeight="1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</row>
    <row r="28" spans="1:51" s="41" customFormat="1" ht="15.75" customHeight="1">
      <c r="A28" s="267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</row>
    <row r="29" spans="1:51" ht="12.75" customHeight="1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</row>
    <row r="30" spans="1:52" ht="12.75">
      <c r="A30" s="267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99"/>
    </row>
  </sheetData>
  <sheetProtection/>
  <mergeCells count="54">
    <mergeCell ref="A26:AY30"/>
    <mergeCell ref="X7:AA7"/>
    <mergeCell ref="AB7:AE7"/>
    <mergeCell ref="AF7:AI7"/>
    <mergeCell ref="AV7:AY7"/>
    <mergeCell ref="A25:B25"/>
    <mergeCell ref="AN7:AQ7"/>
    <mergeCell ref="AJ7:AM7"/>
    <mergeCell ref="A1:AY2"/>
    <mergeCell ref="A3:A8"/>
    <mergeCell ref="B3:B8"/>
    <mergeCell ref="D3:AY3"/>
    <mergeCell ref="C4:C8"/>
    <mergeCell ref="D7:G7"/>
    <mergeCell ref="H7:K7"/>
    <mergeCell ref="L7:O7"/>
    <mergeCell ref="P7:S7"/>
    <mergeCell ref="T7:W7"/>
    <mergeCell ref="AJ5:AM5"/>
    <mergeCell ref="AJ6:AM6"/>
    <mergeCell ref="AV6:AY6"/>
    <mergeCell ref="D6:G6"/>
    <mergeCell ref="D4:G4"/>
    <mergeCell ref="X5:AA5"/>
    <mergeCell ref="AB5:AE5"/>
    <mergeCell ref="P5:S5"/>
    <mergeCell ref="AF5:AI5"/>
    <mergeCell ref="L4:O4"/>
    <mergeCell ref="AB6:AE6"/>
    <mergeCell ref="AF6:AI6"/>
    <mergeCell ref="H5:K5"/>
    <mergeCell ref="L6:O6"/>
    <mergeCell ref="P6:S6"/>
    <mergeCell ref="T5:W5"/>
    <mergeCell ref="T6:W6"/>
    <mergeCell ref="H6:K6"/>
    <mergeCell ref="X6:AA6"/>
    <mergeCell ref="AV4:AY4"/>
    <mergeCell ref="AV5:AY5"/>
    <mergeCell ref="D5:G5"/>
    <mergeCell ref="L5:O5"/>
    <mergeCell ref="X4:AA4"/>
    <mergeCell ref="AB4:AE4"/>
    <mergeCell ref="AF4:AI4"/>
    <mergeCell ref="H4:K4"/>
    <mergeCell ref="P4:S4"/>
    <mergeCell ref="AJ4:AM4"/>
    <mergeCell ref="AR5:AU5"/>
    <mergeCell ref="AR6:AU6"/>
    <mergeCell ref="AR7:AU7"/>
    <mergeCell ref="AN4:AQ4"/>
    <mergeCell ref="AN5:AQ5"/>
    <mergeCell ref="AN6:AQ6"/>
    <mergeCell ref="AR4:AU4"/>
  </mergeCells>
  <printOptions horizontalCentered="1"/>
  <pageMargins left="0" right="0" top="0.3937007874015748" bottom="0.1968503937007874" header="0" footer="0"/>
  <pageSetup horizontalDpi="300" verticalDpi="300" orientation="landscape" paperSize="9" scale="48" r:id="rId2"/>
  <colBreaks count="2" manualBreakCount="2">
    <brk id="39" max="29" man="1"/>
    <brk id="51" max="1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4.00390625" style="0" customWidth="1"/>
    <col min="2" max="2" width="63.00390625" style="0" customWidth="1"/>
    <col min="3" max="3" width="21.57421875" style="0" customWidth="1"/>
    <col min="4" max="4" width="14.57421875" style="0" customWidth="1"/>
    <col min="5" max="5" width="13.57421875" style="0" customWidth="1"/>
    <col min="6" max="6" width="22.140625" style="0" customWidth="1"/>
    <col min="7" max="7" width="32.8515625" style="0" customWidth="1"/>
  </cols>
  <sheetData>
    <row r="1" spans="1:7" ht="15" customHeight="1">
      <c r="A1" s="268" t="s">
        <v>27</v>
      </c>
      <c r="B1" s="269"/>
      <c r="C1" s="14" t="s">
        <v>88</v>
      </c>
      <c r="D1" s="47"/>
      <c r="E1" s="47"/>
      <c r="F1" s="47"/>
      <c r="G1" s="47"/>
    </row>
    <row r="2" spans="1:7" ht="15" customHeight="1">
      <c r="A2" s="268" t="s">
        <v>28</v>
      </c>
      <c r="B2" s="269"/>
      <c r="C2" s="14" t="s">
        <v>89</v>
      </c>
      <c r="D2" s="47"/>
      <c r="E2" s="47"/>
      <c r="F2" s="47"/>
      <c r="G2" s="47"/>
    </row>
    <row r="3" spans="1:7" ht="15" customHeight="1">
      <c r="A3" s="268" t="s">
        <v>29</v>
      </c>
      <c r="B3" s="269"/>
      <c r="C3" s="14">
        <v>1</v>
      </c>
      <c r="D3" s="47"/>
      <c r="E3" s="47"/>
      <c r="F3" s="47"/>
      <c r="G3" s="47"/>
    </row>
    <row r="4" spans="1:7" ht="15" customHeight="1">
      <c r="A4" s="268" t="s">
        <v>23</v>
      </c>
      <c r="B4" s="269"/>
      <c r="C4" s="14">
        <v>1</v>
      </c>
      <c r="D4" s="47"/>
      <c r="E4" s="47"/>
      <c r="F4" s="47"/>
      <c r="G4" s="47"/>
    </row>
    <row r="5" spans="1:7" ht="15" customHeight="1">
      <c r="A5" s="268" t="s">
        <v>7</v>
      </c>
      <c r="B5" s="269"/>
      <c r="C5" s="14">
        <v>1</v>
      </c>
      <c r="D5" s="47"/>
      <c r="E5" s="47"/>
      <c r="F5" s="47"/>
      <c r="G5" s="47"/>
    </row>
    <row r="6" spans="1:7" ht="15" customHeight="1">
      <c r="A6" s="268" t="s">
        <v>36</v>
      </c>
      <c r="B6" s="269"/>
      <c r="C6" s="14" t="s">
        <v>48</v>
      </c>
      <c r="D6" s="47"/>
      <c r="E6" s="47"/>
      <c r="F6" s="47"/>
      <c r="G6" s="47"/>
    </row>
    <row r="7" spans="1:7" ht="32.25" customHeight="1">
      <c r="A7" s="34" t="s">
        <v>0</v>
      </c>
      <c r="B7" s="34" t="s">
        <v>30</v>
      </c>
      <c r="C7" s="34" t="s">
        <v>31</v>
      </c>
      <c r="D7" s="34" t="s">
        <v>32</v>
      </c>
      <c r="E7" s="34" t="s">
        <v>45</v>
      </c>
      <c r="F7" s="34" t="s">
        <v>46</v>
      </c>
      <c r="G7" s="34" t="s">
        <v>68</v>
      </c>
    </row>
    <row r="8" spans="1:7" ht="15" customHeight="1">
      <c r="A8" s="34">
        <v>1</v>
      </c>
      <c r="B8" s="14" t="str">
        <f>ЖН!D5</f>
        <v>Иқтисодий назария</v>
      </c>
      <c r="C8" s="14">
        <v>96</v>
      </c>
      <c r="D8" s="14"/>
      <c r="E8" s="14">
        <v>14</v>
      </c>
      <c r="F8" s="14" t="s">
        <v>87</v>
      </c>
      <c r="G8" s="67" t="s">
        <v>92</v>
      </c>
    </row>
    <row r="9" spans="1:7" ht="13.5" customHeight="1">
      <c r="A9" s="34">
        <v>2</v>
      </c>
      <c r="B9" s="14" t="str">
        <f>ЖН!H5</f>
        <v>Диншунослик</v>
      </c>
      <c r="C9" s="14">
        <v>64</v>
      </c>
      <c r="D9" s="14"/>
      <c r="E9" s="14">
        <v>16</v>
      </c>
      <c r="F9" s="14" t="s">
        <v>87</v>
      </c>
      <c r="G9" s="67" t="s">
        <v>92</v>
      </c>
    </row>
    <row r="10" spans="1:7" ht="13.5" customHeight="1">
      <c r="A10" s="34">
        <v>3</v>
      </c>
      <c r="B10" s="14" t="str">
        <f>ЖН!L5</f>
        <v>Рус   тили</v>
      </c>
      <c r="C10" s="14">
        <v>93</v>
      </c>
      <c r="D10" s="14"/>
      <c r="E10" s="14">
        <v>13</v>
      </c>
      <c r="F10" s="14" t="s">
        <v>87</v>
      </c>
      <c r="G10" s="67" t="s">
        <v>93</v>
      </c>
    </row>
    <row r="11" spans="1:7" ht="13.5" customHeight="1">
      <c r="A11" s="34">
        <v>4</v>
      </c>
      <c r="B11" s="14" t="str">
        <f>ЖН!P5</f>
        <v>Инглиз тили</v>
      </c>
      <c r="C11" s="14">
        <v>62</v>
      </c>
      <c r="D11" s="14"/>
      <c r="E11" s="14">
        <v>17</v>
      </c>
      <c r="F11" s="14" t="s">
        <v>87</v>
      </c>
      <c r="G11" s="67" t="s">
        <v>94</v>
      </c>
    </row>
    <row r="12" spans="1:7" ht="13.5" customHeight="1">
      <c r="A12" s="34">
        <v>5</v>
      </c>
      <c r="B12" s="14" t="str">
        <f>ЖН!AB5</f>
        <v>Жисмоний маданият ва спорт</v>
      </c>
      <c r="C12" s="14">
        <v>62</v>
      </c>
      <c r="D12" s="14"/>
      <c r="E12" s="14">
        <v>17</v>
      </c>
      <c r="F12" s="14" t="s">
        <v>87</v>
      </c>
      <c r="G12" s="67" t="s">
        <v>93</v>
      </c>
    </row>
    <row r="13" spans="1:7" ht="13.5" customHeight="1">
      <c r="A13" s="34">
        <v>6</v>
      </c>
      <c r="B13" s="14" t="str">
        <f>ЖН!AF5</f>
        <v>Иқтисодчилар учун математика</v>
      </c>
      <c r="C13" s="14">
        <v>122</v>
      </c>
      <c r="D13" s="14"/>
      <c r="E13" s="14">
        <v>14</v>
      </c>
      <c r="F13" s="14" t="s">
        <v>87</v>
      </c>
      <c r="G13" s="67" t="s">
        <v>95</v>
      </c>
    </row>
    <row r="14" spans="1:7" ht="13.5" customHeight="1">
      <c r="A14" s="34">
        <v>7</v>
      </c>
      <c r="B14" s="14">
        <f>ЖН!AJ5</f>
        <v>0</v>
      </c>
      <c r="C14" s="14">
        <v>123</v>
      </c>
      <c r="D14" s="14"/>
      <c r="E14" s="14">
        <v>13</v>
      </c>
      <c r="F14" s="14" t="s">
        <v>87</v>
      </c>
      <c r="G14" s="67" t="s">
        <v>97</v>
      </c>
    </row>
    <row r="15" spans="1:7" ht="12.75" customHeight="1">
      <c r="A15" s="34">
        <v>8</v>
      </c>
      <c r="B15" s="14">
        <f>ЖН!AN5</f>
        <v>0</v>
      </c>
      <c r="C15" s="14">
        <v>124</v>
      </c>
      <c r="D15" s="14"/>
      <c r="E15" s="14">
        <v>15</v>
      </c>
      <c r="F15" s="14" t="s">
        <v>87</v>
      </c>
      <c r="G15" s="67" t="s">
        <v>96</v>
      </c>
    </row>
    <row r="16" spans="1:7" ht="15.75">
      <c r="A16" s="34">
        <v>9</v>
      </c>
      <c r="B16" s="14">
        <f>ЖН!AZ5</f>
        <v>0</v>
      </c>
      <c r="C16" s="14">
        <v>190</v>
      </c>
      <c r="D16" s="14"/>
      <c r="E16" s="14">
        <v>18</v>
      </c>
      <c r="F16" s="14" t="s">
        <v>87</v>
      </c>
      <c r="G16" s="67" t="s">
        <v>69</v>
      </c>
    </row>
    <row r="17" spans="1:7" ht="15.75">
      <c r="A17" s="34">
        <v>11</v>
      </c>
      <c r="B17" s="14"/>
      <c r="C17" s="14"/>
      <c r="D17" s="14"/>
      <c r="E17" s="14"/>
      <c r="F17" s="14"/>
      <c r="G17" s="67"/>
    </row>
    <row r="18" spans="1:7" s="42" customFormat="1" ht="15.75">
      <c r="A18" s="38"/>
      <c r="B18" s="38"/>
      <c r="C18" s="38"/>
      <c r="D18" s="38"/>
      <c r="E18" s="38"/>
      <c r="F18" s="38"/>
      <c r="G18" s="68"/>
    </row>
    <row r="19" spans="1:7" ht="31.5">
      <c r="A19" s="47"/>
      <c r="B19" s="34" t="s">
        <v>51</v>
      </c>
      <c r="C19" s="34" t="s">
        <v>52</v>
      </c>
      <c r="D19" s="48"/>
      <c r="E19" s="48"/>
      <c r="F19" s="49" t="s">
        <v>53</v>
      </c>
      <c r="G19" s="14" t="s">
        <v>70</v>
      </c>
    </row>
    <row r="20" spans="1:7" ht="15.75">
      <c r="A20" s="47"/>
      <c r="B20" s="14" t="s">
        <v>79</v>
      </c>
      <c r="C20" s="14" t="s">
        <v>90</v>
      </c>
      <c r="D20" s="14"/>
      <c r="E20" s="14"/>
      <c r="F20" s="14" t="s">
        <v>91</v>
      </c>
      <c r="G20" s="35">
        <v>20</v>
      </c>
    </row>
    <row r="21" spans="1:7" ht="15.75">
      <c r="A21" s="47"/>
      <c r="B21" s="47"/>
      <c r="C21" s="47"/>
      <c r="D21" s="47"/>
      <c r="E21" s="47"/>
      <c r="F21" s="47"/>
      <c r="G21" s="47"/>
    </row>
    <row r="22" spans="1:7" ht="15.75">
      <c r="A22" s="47"/>
      <c r="B22" s="47"/>
      <c r="C22" s="47"/>
      <c r="D22" s="47"/>
      <c r="E22" s="47"/>
      <c r="F22" s="47"/>
      <c r="G22" s="47"/>
    </row>
    <row r="23" spans="1:7" ht="15.75">
      <c r="A23" s="47"/>
      <c r="B23" s="47"/>
      <c r="C23" s="47">
        <f>248/8</f>
        <v>31</v>
      </c>
      <c r="D23" s="47"/>
      <c r="E23" s="14" t="s">
        <v>42</v>
      </c>
      <c r="F23" s="14" t="s">
        <v>44</v>
      </c>
      <c r="G23" s="47"/>
    </row>
    <row r="24" spans="1:7" ht="12.75">
      <c r="A24" s="46"/>
      <c r="B24" s="46"/>
      <c r="C24" s="46">
        <f>C23*4</f>
        <v>124</v>
      </c>
      <c r="D24" s="46"/>
      <c r="E24" s="46"/>
      <c r="F24" s="46"/>
      <c r="G24" s="46"/>
    </row>
    <row r="25" spans="1:7" ht="12.75">
      <c r="A25" s="46"/>
      <c r="B25" s="46"/>
      <c r="C25" s="46"/>
      <c r="D25" s="46"/>
      <c r="E25" s="46"/>
      <c r="F25" s="46"/>
      <c r="G25" s="46"/>
    </row>
    <row r="26" spans="1:7" ht="12.75">
      <c r="A26" s="46"/>
      <c r="B26" s="46"/>
      <c r="C26" s="46"/>
      <c r="D26" s="46"/>
      <c r="E26" s="46"/>
      <c r="F26" s="46"/>
      <c r="G26" s="46"/>
    </row>
    <row r="27" spans="1:7" ht="12.75">
      <c r="A27" s="46"/>
      <c r="B27" s="46"/>
      <c r="C27" s="46"/>
      <c r="D27" s="46"/>
      <c r="E27" s="46"/>
      <c r="F27" s="46"/>
      <c r="G27" s="46"/>
    </row>
  </sheetData>
  <sheetProtection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view="pageLayout" zoomScaleSheetLayoutView="100" workbookViewId="0" topLeftCell="A1">
      <selection activeCell="C8" sqref="C8"/>
    </sheetView>
  </sheetViews>
  <sheetFormatPr defaultColWidth="9.140625" defaultRowHeight="12.75"/>
  <cols>
    <col min="1" max="1" width="4.57421875" style="5" customWidth="1"/>
    <col min="2" max="2" width="5.421875" style="5" customWidth="1"/>
    <col min="3" max="3" width="41.140625" style="5" customWidth="1"/>
    <col min="4" max="4" width="14.00390625" style="5" customWidth="1"/>
    <col min="5" max="6" width="4.7109375" style="5" hidden="1" customWidth="1"/>
    <col min="7" max="7" width="10.140625" style="5" customWidth="1"/>
    <col min="8" max="8" width="4.7109375" style="5" hidden="1" customWidth="1"/>
    <col min="9" max="9" width="4.28125" style="5" hidden="1" customWidth="1"/>
    <col min="10" max="10" width="10.57421875" style="5" customWidth="1"/>
    <col min="11" max="12" width="10.00390625" style="5" customWidth="1"/>
    <col min="13" max="13" width="12.28125" style="5" customWidth="1"/>
    <col min="14" max="14" width="9.57421875" style="5" customWidth="1"/>
    <col min="15" max="15" width="5.8515625" style="5" customWidth="1"/>
    <col min="16" max="16" width="8.57421875" style="5" customWidth="1"/>
    <col min="17" max="17" width="2.421875" style="5" customWidth="1"/>
  </cols>
  <sheetData>
    <row r="1" spans="1:17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87" t="str">
        <f>M!C6</f>
        <v>12-шакл</v>
      </c>
      <c r="P1" s="287"/>
      <c r="Q1" s="287"/>
    </row>
    <row r="2" spans="1:17" ht="15.75" customHeight="1">
      <c r="A2" s="273" t="s">
        <v>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ht="15.75" customHeight="1">
      <c r="A3" s="273" t="s">
        <v>37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</row>
    <row r="4" spans="1:17" ht="15.75" customHeight="1">
      <c r="A4" s="274" t="s">
        <v>38</v>
      </c>
      <c r="B4" s="274"/>
      <c r="C4" s="274"/>
      <c r="D4" s="274"/>
      <c r="E4" s="274"/>
      <c r="F4" s="274"/>
      <c r="G4" s="274"/>
      <c r="H4" s="274"/>
      <c r="I4" s="274"/>
      <c r="J4" s="18" t="s">
        <v>22</v>
      </c>
      <c r="K4" s="31" t="str">
        <f>M!C1</f>
        <v>17-</v>
      </c>
      <c r="L4" s="31"/>
      <c r="M4" s="19"/>
      <c r="N4" s="19"/>
      <c r="O4" s="19"/>
      <c r="P4" s="19"/>
      <c r="Q4" s="19"/>
    </row>
    <row r="5" spans="1:17" ht="15.75" customHeight="1">
      <c r="A5" s="274" t="str">
        <f>M!C20</f>
        <v>2016-2017 ўқув йили  </v>
      </c>
      <c r="B5" s="274"/>
      <c r="C5" s="274"/>
      <c r="D5" s="274"/>
      <c r="E5" s="274"/>
      <c r="F5" s="274"/>
      <c r="G5" s="274"/>
      <c r="H5" s="274"/>
      <c r="I5" s="54"/>
      <c r="J5" s="54" t="str">
        <f>M!C2</f>
        <v>Кузги</v>
      </c>
      <c r="K5" s="53" t="s">
        <v>24</v>
      </c>
      <c r="N5" s="53"/>
      <c r="O5" s="53"/>
      <c r="P5" s="53"/>
      <c r="Q5" s="53"/>
    </row>
    <row r="6" spans="1:17" ht="15.75" customHeight="1">
      <c r="A6" s="273" t="str">
        <f>M!B20</f>
        <v>Сув хўжалигида менежмент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</row>
    <row r="7" spans="1:17" ht="15.75" customHeight="1">
      <c r="A7" s="18"/>
      <c r="B7" s="18"/>
      <c r="C7" s="59">
        <f>M!C3</f>
        <v>1</v>
      </c>
      <c r="D7" s="52" t="s">
        <v>6</v>
      </c>
      <c r="E7" s="275"/>
      <c r="F7" s="275"/>
      <c r="G7" s="30">
        <f>M!C4</f>
        <v>1</v>
      </c>
      <c r="H7" s="275"/>
      <c r="I7" s="275"/>
      <c r="J7" s="52" t="s">
        <v>23</v>
      </c>
      <c r="K7" s="30">
        <f>M!C5</f>
        <v>1</v>
      </c>
      <c r="L7" s="20" t="s">
        <v>7</v>
      </c>
      <c r="M7" s="20"/>
      <c r="N7" s="20"/>
      <c r="O7" s="20"/>
      <c r="P7" s="20"/>
      <c r="Q7" s="20"/>
    </row>
    <row r="8" spans="1:17" ht="15.75" customHeight="1">
      <c r="A8" s="276" t="s">
        <v>39</v>
      </c>
      <c r="B8" s="276"/>
      <c r="C8" s="55" t="str">
        <f>ЖН!D5</f>
        <v>Иқтисодий назария</v>
      </c>
      <c r="D8" s="50" t="s">
        <v>50</v>
      </c>
      <c r="E8" s="50"/>
      <c r="F8" s="50"/>
      <c r="G8" s="292" t="str">
        <f>ЖН!D6</f>
        <v>Рустамова Д</v>
      </c>
      <c r="H8" s="292"/>
      <c r="I8" s="292"/>
      <c r="J8" s="292"/>
      <c r="K8" s="63"/>
      <c r="L8" s="43" t="s">
        <v>49</v>
      </c>
      <c r="M8" s="43"/>
      <c r="N8" s="43">
        <f>ЖН!D7</f>
        <v>0</v>
      </c>
      <c r="O8" s="63"/>
      <c r="P8" s="63"/>
      <c r="Q8" s="63"/>
    </row>
    <row r="9" spans="1:17" ht="18.75" customHeight="1">
      <c r="A9" s="21" t="s">
        <v>25</v>
      </c>
      <c r="B9" s="21"/>
      <c r="C9" s="281" t="s">
        <v>26</v>
      </c>
      <c r="D9" s="281"/>
      <c r="E9" s="281"/>
      <c r="F9" s="281"/>
      <c r="G9" s="32">
        <f>M!C8</f>
        <v>96</v>
      </c>
      <c r="H9" s="283" t="s">
        <v>43</v>
      </c>
      <c r="I9" s="283"/>
      <c r="J9" s="283"/>
      <c r="K9" s="283"/>
      <c r="L9" s="32">
        <f>M!E8</f>
        <v>14</v>
      </c>
      <c r="M9" s="284" t="str">
        <f>M!F8</f>
        <v>Феврал. 2017й.</v>
      </c>
      <c r="N9" s="284"/>
      <c r="O9" s="284"/>
      <c r="P9" s="282"/>
      <c r="Q9" s="282"/>
    </row>
    <row r="10" spans="1:17" ht="12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4" customHeight="1" thickBot="1">
      <c r="A11" s="277" t="s">
        <v>0</v>
      </c>
      <c r="B11" s="278" t="s">
        <v>40</v>
      </c>
      <c r="C11" s="278"/>
      <c r="D11" s="279" t="s">
        <v>61</v>
      </c>
      <c r="E11" s="278" t="s">
        <v>9</v>
      </c>
      <c r="F11" s="278"/>
      <c r="G11" s="278"/>
      <c r="H11" s="278"/>
      <c r="I11" s="278"/>
      <c r="J11" s="278"/>
      <c r="K11" s="278"/>
      <c r="L11" s="280" t="s">
        <v>10</v>
      </c>
      <c r="M11" s="280" t="s">
        <v>62</v>
      </c>
      <c r="N11" s="280" t="s">
        <v>12</v>
      </c>
      <c r="O11" s="278" t="s">
        <v>13</v>
      </c>
      <c r="P11" s="278"/>
      <c r="Q11" s="278"/>
    </row>
    <row r="12" spans="1:17" ht="88.5" customHeight="1" thickBot="1">
      <c r="A12" s="277"/>
      <c r="B12" s="278"/>
      <c r="C12" s="278"/>
      <c r="D12" s="279"/>
      <c r="E12" s="82" t="s">
        <v>54</v>
      </c>
      <c r="F12" s="82" t="s">
        <v>55</v>
      </c>
      <c r="G12" s="82" t="s">
        <v>59</v>
      </c>
      <c r="H12" s="82" t="s">
        <v>56</v>
      </c>
      <c r="I12" s="82" t="s">
        <v>58</v>
      </c>
      <c r="J12" s="82" t="s">
        <v>57</v>
      </c>
      <c r="K12" s="82" t="s">
        <v>60</v>
      </c>
      <c r="L12" s="280"/>
      <c r="M12" s="280"/>
      <c r="N12" s="280"/>
      <c r="O12" s="278"/>
      <c r="P12" s="278"/>
      <c r="Q12" s="278"/>
    </row>
    <row r="13" spans="1:17" s="6" customFormat="1" ht="27.75" customHeight="1" thickBot="1">
      <c r="A13" s="83">
        <v>1</v>
      </c>
      <c r="B13" s="285" t="str">
        <f>ЖН!B9</f>
        <v>Раҳмонов Маҳмуджон Зайниддин ўғли</v>
      </c>
      <c r="C13" s="285"/>
      <c r="D13" s="84">
        <f>ЖН!C9</f>
        <v>0</v>
      </c>
      <c r="E13" s="85">
        <f>ЖН!D9+ЖН!E9</f>
        <v>4</v>
      </c>
      <c r="F13" s="85">
        <f>ЖН!F9+ЖН!G9</f>
        <v>4</v>
      </c>
      <c r="G13" s="83">
        <f>ЖН!D9+ЖН!E9+ЖН!F9+ЖН!G9</f>
        <v>8</v>
      </c>
      <c r="H13" s="83" t="e">
        <f>ОН!#REF!+ОН!#REF!</f>
        <v>#REF!</v>
      </c>
      <c r="I13" s="83" t="e">
        <f>ОН!#REF!+ОН!#REF!</f>
        <v>#REF!</v>
      </c>
      <c r="J13" s="83">
        <f>ОН!D9+ОН!E9+ОН!F9+ОН!G9</f>
        <v>0</v>
      </c>
      <c r="K13" s="83">
        <f>G13+J13</f>
        <v>8</v>
      </c>
      <c r="L13" s="86" t="str">
        <f>IF(OR(K13&lt;39),"-","")</f>
        <v>-</v>
      </c>
      <c r="M13" s="86">
        <f>IF(L13="-",K13,"")</f>
        <v>8</v>
      </c>
      <c r="N13" s="86" t="str">
        <f>IF(L13="-","-","")</f>
        <v>-</v>
      </c>
      <c r="O13" s="286"/>
      <c r="P13" s="286"/>
      <c r="Q13" s="286"/>
    </row>
    <row r="14" spans="1:17" s="6" customFormat="1" ht="27.75" customHeight="1" thickBot="1">
      <c r="A14" s="83">
        <v>2</v>
      </c>
      <c r="B14" s="285" t="str">
        <f>ЖН!B10</f>
        <v>Раҳимова Ҳамида Феруз қизи</v>
      </c>
      <c r="C14" s="285"/>
      <c r="D14" s="84">
        <f>ЖН!C10</f>
        <v>0</v>
      </c>
      <c r="E14" s="85">
        <f>ЖН!D10+ЖН!E10</f>
        <v>4</v>
      </c>
      <c r="F14" s="85">
        <f>ЖН!F10+ЖН!G10</f>
        <v>4</v>
      </c>
      <c r="G14" s="83">
        <f>ЖН!D10+ЖН!E10+ЖН!F10+ЖН!G10</f>
        <v>8</v>
      </c>
      <c r="H14" s="83" t="e">
        <f>ОН!#REF!+ОН!#REF!</f>
        <v>#REF!</v>
      </c>
      <c r="I14" s="83" t="e">
        <f>ОН!#REF!+ОН!#REF!</f>
        <v>#REF!</v>
      </c>
      <c r="J14" s="83">
        <f>ОН!D10+ОН!E10+ОН!F10+ОН!G10</f>
        <v>0</v>
      </c>
      <c r="K14" s="83">
        <f aca="true" t="shared" si="0" ref="K14:K32">G14+J14</f>
        <v>8</v>
      </c>
      <c r="L14" s="86" t="str">
        <f aca="true" t="shared" si="1" ref="L14:L32">IF(OR(K14&lt;39),"-","")</f>
        <v>-</v>
      </c>
      <c r="M14" s="86">
        <f aca="true" t="shared" si="2" ref="M14:M32">IF(L14="-",K14,"")</f>
        <v>8</v>
      </c>
      <c r="N14" s="86" t="str">
        <f aca="true" t="shared" si="3" ref="N14:N32">IF(L14="-","-","")</f>
        <v>-</v>
      </c>
      <c r="O14" s="286"/>
      <c r="P14" s="286"/>
      <c r="Q14" s="286"/>
    </row>
    <row r="15" spans="1:17" s="6" customFormat="1" ht="27.75" customHeight="1" thickBot="1">
      <c r="A15" s="83">
        <v>3</v>
      </c>
      <c r="B15" s="285" t="str">
        <f>ЖН!B11</f>
        <v>Шарипов Сирожиддин Максудбекович</v>
      </c>
      <c r="C15" s="285"/>
      <c r="D15" s="84">
        <f>ЖН!C11</f>
        <v>0</v>
      </c>
      <c r="E15" s="85">
        <f>ЖН!D11+ЖН!E11</f>
        <v>3</v>
      </c>
      <c r="F15" s="85">
        <f>ЖН!F11+ЖН!G11</f>
        <v>3</v>
      </c>
      <c r="G15" s="83">
        <f>ЖН!D11+ЖН!E11+ЖН!F11+ЖН!G11</f>
        <v>6</v>
      </c>
      <c r="H15" s="83" t="e">
        <f>ОН!#REF!+ОН!#REF!</f>
        <v>#REF!</v>
      </c>
      <c r="I15" s="83" t="e">
        <f>ОН!#REF!+ОН!#REF!</f>
        <v>#REF!</v>
      </c>
      <c r="J15" s="83">
        <f>ОН!D11+ОН!E11+ОН!F11+ОН!G11</f>
        <v>0</v>
      </c>
      <c r="K15" s="83">
        <f t="shared" si="0"/>
        <v>6</v>
      </c>
      <c r="L15" s="86" t="str">
        <f t="shared" si="1"/>
        <v>-</v>
      </c>
      <c r="M15" s="86">
        <f t="shared" si="2"/>
        <v>6</v>
      </c>
      <c r="N15" s="86" t="str">
        <f t="shared" si="3"/>
        <v>-</v>
      </c>
      <c r="O15" s="286"/>
      <c r="P15" s="286"/>
      <c r="Q15" s="286"/>
    </row>
    <row r="16" spans="1:17" s="6" customFormat="1" ht="27.75" customHeight="1" thickBot="1">
      <c r="A16" s="83">
        <v>4</v>
      </c>
      <c r="B16" s="285" t="str">
        <f>ЖН!B24</f>
        <v>Абдуғаффоров Азизжон Фурқат ўғли</v>
      </c>
      <c r="C16" s="285"/>
      <c r="D16" s="84" t="e">
        <f>ЖН!#REF!</f>
        <v>#REF!</v>
      </c>
      <c r="E16" s="85" t="e">
        <f>ЖН!#REF!+ЖН!#REF!</f>
        <v>#REF!</v>
      </c>
      <c r="F16" s="85" t="e">
        <f>ЖН!#REF!+ЖН!#REF!</f>
        <v>#REF!</v>
      </c>
      <c r="G16" s="83" t="e">
        <f>ЖН!#REF!+ЖН!#REF!+ЖН!#REF!+ЖН!#REF!</f>
        <v>#REF!</v>
      </c>
      <c r="H16" s="83" t="e">
        <f>ОН!#REF!+ОН!#REF!</f>
        <v>#REF!</v>
      </c>
      <c r="I16" s="83" t="e">
        <f>ОН!#REF!+ОН!#REF!</f>
        <v>#REF!</v>
      </c>
      <c r="J16" s="83" t="e">
        <f>ОН!#REF!+ОН!#REF!+ОН!#REF!+ОН!#REF!</f>
        <v>#REF!</v>
      </c>
      <c r="K16" s="83" t="e">
        <f t="shared" si="0"/>
        <v>#REF!</v>
      </c>
      <c r="L16" s="86" t="e">
        <f t="shared" si="1"/>
        <v>#REF!</v>
      </c>
      <c r="M16" s="86" t="e">
        <f t="shared" si="2"/>
        <v>#REF!</v>
      </c>
      <c r="N16" s="86" t="e">
        <f t="shared" si="3"/>
        <v>#REF!</v>
      </c>
      <c r="O16" s="286"/>
      <c r="P16" s="286"/>
      <c r="Q16" s="286"/>
    </row>
    <row r="17" spans="1:17" s="6" customFormat="1" ht="27.75" customHeight="1" thickBot="1">
      <c r="A17" s="83">
        <v>5</v>
      </c>
      <c r="B17" s="285" t="e">
        <f>ЖН!#REF!</f>
        <v>#REF!</v>
      </c>
      <c r="C17" s="285"/>
      <c r="D17" s="84" t="e">
        <f>ЖН!#REF!</f>
        <v>#REF!</v>
      </c>
      <c r="E17" s="85" t="e">
        <f>ЖН!#REF!+ЖН!#REF!</f>
        <v>#REF!</v>
      </c>
      <c r="F17" s="85" t="e">
        <f>ЖН!#REF!+ЖН!#REF!</f>
        <v>#REF!</v>
      </c>
      <c r="G17" s="83" t="e">
        <f>ЖН!#REF!+ЖН!#REF!+ЖН!#REF!+ЖН!#REF!</f>
        <v>#REF!</v>
      </c>
      <c r="H17" s="83" t="e">
        <f>ОН!#REF!+ОН!#REF!</f>
        <v>#REF!</v>
      </c>
      <c r="I17" s="83" t="e">
        <f>ОН!#REF!+ОН!#REF!</f>
        <v>#REF!</v>
      </c>
      <c r="J17" s="83" t="e">
        <f>ОН!#REF!+ОН!#REF!+ОН!#REF!+ОН!#REF!</f>
        <v>#REF!</v>
      </c>
      <c r="K17" s="83" t="e">
        <f t="shared" si="0"/>
        <v>#REF!</v>
      </c>
      <c r="L17" s="86" t="e">
        <f t="shared" si="1"/>
        <v>#REF!</v>
      </c>
      <c r="M17" s="86" t="e">
        <f t="shared" si="2"/>
        <v>#REF!</v>
      </c>
      <c r="N17" s="86" t="e">
        <f t="shared" si="3"/>
        <v>#REF!</v>
      </c>
      <c r="O17" s="286"/>
      <c r="P17" s="286"/>
      <c r="Q17" s="286"/>
    </row>
    <row r="18" spans="1:17" s="6" customFormat="1" ht="27.75" customHeight="1" thickBot="1">
      <c r="A18" s="83">
        <v>6</v>
      </c>
      <c r="B18" s="285" t="e">
        <f>ЖН!#REF!</f>
        <v>#REF!</v>
      </c>
      <c r="C18" s="285"/>
      <c r="D18" s="84" t="e">
        <f>ЖН!#REF!</f>
        <v>#REF!</v>
      </c>
      <c r="E18" s="85" t="e">
        <f>ЖН!#REF!+ЖН!#REF!</f>
        <v>#REF!</v>
      </c>
      <c r="F18" s="85" t="e">
        <f>ЖН!#REF!+ЖН!#REF!</f>
        <v>#REF!</v>
      </c>
      <c r="G18" s="83" t="e">
        <f>ЖН!#REF!+ЖН!#REF!+ЖН!#REF!+ЖН!#REF!</f>
        <v>#REF!</v>
      </c>
      <c r="H18" s="83" t="e">
        <f>ОН!#REF!+ОН!#REF!</f>
        <v>#REF!</v>
      </c>
      <c r="I18" s="83" t="e">
        <f>ОН!#REF!+ОН!#REF!</f>
        <v>#REF!</v>
      </c>
      <c r="J18" s="83" t="e">
        <f>ОН!#REF!+ОН!#REF!+ОН!#REF!+ОН!#REF!</f>
        <v>#REF!</v>
      </c>
      <c r="K18" s="83" t="e">
        <f t="shared" si="0"/>
        <v>#REF!</v>
      </c>
      <c r="L18" s="86" t="e">
        <f t="shared" si="1"/>
        <v>#REF!</v>
      </c>
      <c r="M18" s="86" t="e">
        <f t="shared" si="2"/>
        <v>#REF!</v>
      </c>
      <c r="N18" s="86" t="e">
        <f t="shared" si="3"/>
        <v>#REF!</v>
      </c>
      <c r="O18" s="286"/>
      <c r="P18" s="286"/>
      <c r="Q18" s="286"/>
    </row>
    <row r="19" spans="1:17" s="6" customFormat="1" ht="27.75" customHeight="1" thickBot="1">
      <c r="A19" s="83">
        <v>7</v>
      </c>
      <c r="B19" s="285" t="e">
        <f>ЖН!#REF!</f>
        <v>#REF!</v>
      </c>
      <c r="C19" s="285"/>
      <c r="D19" s="84" t="e">
        <f>ЖН!#REF!</f>
        <v>#REF!</v>
      </c>
      <c r="E19" s="85" t="e">
        <f>ЖН!#REF!+ЖН!#REF!</f>
        <v>#REF!</v>
      </c>
      <c r="F19" s="85" t="e">
        <f>ЖН!#REF!+ЖН!#REF!</f>
        <v>#REF!</v>
      </c>
      <c r="G19" s="83" t="e">
        <f>ЖН!#REF!+ЖН!#REF!+ЖН!#REF!+ЖН!#REF!</f>
        <v>#REF!</v>
      </c>
      <c r="H19" s="83" t="e">
        <f>ОН!#REF!+ОН!#REF!</f>
        <v>#REF!</v>
      </c>
      <c r="I19" s="83" t="e">
        <f>ОН!#REF!+ОН!#REF!</f>
        <v>#REF!</v>
      </c>
      <c r="J19" s="83" t="e">
        <f>ОН!#REF!+ОН!#REF!+ОН!#REF!+ОН!#REF!</f>
        <v>#REF!</v>
      </c>
      <c r="K19" s="83" t="e">
        <f t="shared" si="0"/>
        <v>#REF!</v>
      </c>
      <c r="L19" s="86" t="e">
        <f t="shared" si="1"/>
        <v>#REF!</v>
      </c>
      <c r="M19" s="86" t="e">
        <f t="shared" si="2"/>
        <v>#REF!</v>
      </c>
      <c r="N19" s="86" t="e">
        <f t="shared" si="3"/>
        <v>#REF!</v>
      </c>
      <c r="O19" s="286"/>
      <c r="P19" s="286"/>
      <c r="Q19" s="286"/>
    </row>
    <row r="20" spans="1:17" s="6" customFormat="1" ht="27.75" customHeight="1" thickBot="1">
      <c r="A20" s="83">
        <v>8</v>
      </c>
      <c r="B20" s="285" t="e">
        <f>ЖН!#REF!</f>
        <v>#REF!</v>
      </c>
      <c r="C20" s="285"/>
      <c r="D20" s="84" t="e">
        <f>ЖН!#REF!</f>
        <v>#REF!</v>
      </c>
      <c r="E20" s="85" t="e">
        <f>ЖН!#REF!+ЖН!#REF!</f>
        <v>#REF!</v>
      </c>
      <c r="F20" s="85" t="e">
        <f>ЖН!#REF!+ЖН!#REF!</f>
        <v>#REF!</v>
      </c>
      <c r="G20" s="83" t="e">
        <f>ЖН!#REF!+ЖН!#REF!+ЖН!#REF!+ЖН!#REF!</f>
        <v>#REF!</v>
      </c>
      <c r="H20" s="83" t="e">
        <f>ОН!#REF!+ОН!#REF!</f>
        <v>#REF!</v>
      </c>
      <c r="I20" s="83" t="e">
        <f>ОН!#REF!+ОН!#REF!</f>
        <v>#REF!</v>
      </c>
      <c r="J20" s="83" t="e">
        <f>ОН!#REF!+ОН!#REF!+ОН!#REF!+ОН!#REF!</f>
        <v>#REF!</v>
      </c>
      <c r="K20" s="83" t="e">
        <f t="shared" si="0"/>
        <v>#REF!</v>
      </c>
      <c r="L20" s="86" t="e">
        <f t="shared" si="1"/>
        <v>#REF!</v>
      </c>
      <c r="M20" s="86" t="e">
        <f t="shared" si="2"/>
        <v>#REF!</v>
      </c>
      <c r="N20" s="86" t="e">
        <f t="shared" si="3"/>
        <v>#REF!</v>
      </c>
      <c r="O20" s="286"/>
      <c r="P20" s="286"/>
      <c r="Q20" s="286"/>
    </row>
    <row r="21" spans="1:17" s="6" customFormat="1" ht="27.75" customHeight="1" thickBot="1">
      <c r="A21" s="83">
        <v>9</v>
      </c>
      <c r="B21" s="285" t="e">
        <f>ЖН!#REF!</f>
        <v>#REF!</v>
      </c>
      <c r="C21" s="285"/>
      <c r="D21" s="84" t="e">
        <f>ЖН!#REF!</f>
        <v>#REF!</v>
      </c>
      <c r="E21" s="85" t="e">
        <f>ЖН!#REF!+ЖН!#REF!</f>
        <v>#REF!</v>
      </c>
      <c r="F21" s="85" t="e">
        <f>ЖН!#REF!+ЖН!#REF!</f>
        <v>#REF!</v>
      </c>
      <c r="G21" s="83" t="e">
        <f>ЖН!#REF!+ЖН!#REF!+ЖН!#REF!+ЖН!#REF!</f>
        <v>#REF!</v>
      </c>
      <c r="H21" s="83" t="e">
        <f>ОН!#REF!+ОН!#REF!</f>
        <v>#REF!</v>
      </c>
      <c r="I21" s="83" t="e">
        <f>ОН!#REF!+ОН!#REF!</f>
        <v>#REF!</v>
      </c>
      <c r="J21" s="83" t="e">
        <f>ОН!#REF!+ОН!#REF!+ОН!#REF!+ОН!#REF!</f>
        <v>#REF!</v>
      </c>
      <c r="K21" s="83" t="e">
        <f t="shared" si="0"/>
        <v>#REF!</v>
      </c>
      <c r="L21" s="86" t="e">
        <f t="shared" si="1"/>
        <v>#REF!</v>
      </c>
      <c r="M21" s="86" t="e">
        <f t="shared" si="2"/>
        <v>#REF!</v>
      </c>
      <c r="N21" s="86" t="e">
        <f t="shared" si="3"/>
        <v>#REF!</v>
      </c>
      <c r="O21" s="286"/>
      <c r="P21" s="286"/>
      <c r="Q21" s="286"/>
    </row>
    <row r="22" spans="1:17" s="6" customFormat="1" ht="27.75" customHeight="1" thickBot="1">
      <c r="A22" s="83">
        <v>10</v>
      </c>
      <c r="B22" s="285" t="e">
        <f>ЖН!#REF!</f>
        <v>#REF!</v>
      </c>
      <c r="C22" s="285"/>
      <c r="D22" s="84" t="e">
        <f>ЖН!#REF!</f>
        <v>#REF!</v>
      </c>
      <c r="E22" s="85" t="e">
        <f>ЖН!#REF!+ЖН!#REF!</f>
        <v>#REF!</v>
      </c>
      <c r="F22" s="85" t="e">
        <f>ЖН!#REF!+ЖН!#REF!</f>
        <v>#REF!</v>
      </c>
      <c r="G22" s="83" t="e">
        <f>ЖН!#REF!+ЖН!#REF!+ЖН!#REF!+ЖН!#REF!</f>
        <v>#REF!</v>
      </c>
      <c r="H22" s="83" t="e">
        <f>ОН!#REF!+ОН!#REF!</f>
        <v>#REF!</v>
      </c>
      <c r="I22" s="83" t="e">
        <f>ОН!#REF!+ОН!#REF!</f>
        <v>#REF!</v>
      </c>
      <c r="J22" s="83" t="e">
        <f>ОН!#REF!+ОН!#REF!+ОН!#REF!+ОН!#REF!</f>
        <v>#REF!</v>
      </c>
      <c r="K22" s="83" t="e">
        <f t="shared" si="0"/>
        <v>#REF!</v>
      </c>
      <c r="L22" s="86" t="e">
        <f t="shared" si="1"/>
        <v>#REF!</v>
      </c>
      <c r="M22" s="86" t="e">
        <f t="shared" si="2"/>
        <v>#REF!</v>
      </c>
      <c r="N22" s="86" t="e">
        <f t="shared" si="3"/>
        <v>#REF!</v>
      </c>
      <c r="O22" s="286"/>
      <c r="P22" s="286"/>
      <c r="Q22" s="286"/>
    </row>
    <row r="23" spans="1:17" s="6" customFormat="1" ht="27.75" customHeight="1" thickBot="1">
      <c r="A23" s="83">
        <v>11</v>
      </c>
      <c r="B23" s="285" t="e">
        <f>ЖН!#REF!</f>
        <v>#REF!</v>
      </c>
      <c r="C23" s="285"/>
      <c r="D23" s="84" t="e">
        <f>ЖН!#REF!</f>
        <v>#REF!</v>
      </c>
      <c r="E23" s="85" t="e">
        <f>ЖН!#REF!+ЖН!#REF!</f>
        <v>#REF!</v>
      </c>
      <c r="F23" s="85" t="e">
        <f>ЖН!#REF!+ЖН!#REF!</f>
        <v>#REF!</v>
      </c>
      <c r="G23" s="83" t="e">
        <f>ЖН!#REF!+ЖН!#REF!+ЖН!#REF!+ЖН!#REF!</f>
        <v>#REF!</v>
      </c>
      <c r="H23" s="83" t="e">
        <f>ОН!#REF!+ОН!#REF!</f>
        <v>#REF!</v>
      </c>
      <c r="I23" s="83" t="e">
        <f>ОН!#REF!+ОН!#REF!</f>
        <v>#REF!</v>
      </c>
      <c r="J23" s="83" t="e">
        <f>ОН!#REF!+ОН!#REF!+ОН!#REF!+ОН!#REF!</f>
        <v>#REF!</v>
      </c>
      <c r="K23" s="83" t="e">
        <f t="shared" si="0"/>
        <v>#REF!</v>
      </c>
      <c r="L23" s="86" t="e">
        <f t="shared" si="1"/>
        <v>#REF!</v>
      </c>
      <c r="M23" s="86" t="e">
        <f t="shared" si="2"/>
        <v>#REF!</v>
      </c>
      <c r="N23" s="86" t="e">
        <f t="shared" si="3"/>
        <v>#REF!</v>
      </c>
      <c r="O23" s="286"/>
      <c r="P23" s="286"/>
      <c r="Q23" s="286"/>
    </row>
    <row r="24" spans="1:17" s="6" customFormat="1" ht="27.75" customHeight="1" thickBot="1">
      <c r="A24" s="83">
        <v>12</v>
      </c>
      <c r="B24" s="285" t="e">
        <f>ЖН!#REF!</f>
        <v>#REF!</v>
      </c>
      <c r="C24" s="285"/>
      <c r="D24" s="84" t="e">
        <f>ЖН!#REF!</f>
        <v>#REF!</v>
      </c>
      <c r="E24" s="85" t="e">
        <f>ЖН!#REF!+ЖН!#REF!</f>
        <v>#REF!</v>
      </c>
      <c r="F24" s="85" t="e">
        <f>ЖН!#REF!+ЖН!#REF!</f>
        <v>#REF!</v>
      </c>
      <c r="G24" s="83" t="e">
        <f>ЖН!#REF!+ЖН!#REF!+ЖН!#REF!+ЖН!#REF!</f>
        <v>#REF!</v>
      </c>
      <c r="H24" s="83" t="e">
        <f>ОН!#REF!+ОН!#REF!</f>
        <v>#REF!</v>
      </c>
      <c r="I24" s="83" t="e">
        <f>ОН!#REF!+ОН!#REF!</f>
        <v>#REF!</v>
      </c>
      <c r="J24" s="83" t="e">
        <f>ОН!#REF!+ОН!#REF!+ОН!#REF!+ОН!#REF!</f>
        <v>#REF!</v>
      </c>
      <c r="K24" s="83" t="e">
        <f t="shared" si="0"/>
        <v>#REF!</v>
      </c>
      <c r="L24" s="86" t="e">
        <f t="shared" si="1"/>
        <v>#REF!</v>
      </c>
      <c r="M24" s="86" t="e">
        <f t="shared" si="2"/>
        <v>#REF!</v>
      </c>
      <c r="N24" s="86" t="e">
        <f t="shared" si="3"/>
        <v>#REF!</v>
      </c>
      <c r="O24" s="286"/>
      <c r="P24" s="286"/>
      <c r="Q24" s="286"/>
    </row>
    <row r="25" spans="1:17" s="6" customFormat="1" ht="27.75" customHeight="1" thickBot="1">
      <c r="A25" s="83">
        <v>13</v>
      </c>
      <c r="B25" s="285" t="e">
        <f>ЖН!#REF!</f>
        <v>#REF!</v>
      </c>
      <c r="C25" s="285"/>
      <c r="D25" s="84" t="e">
        <f>ЖН!#REF!</f>
        <v>#REF!</v>
      </c>
      <c r="E25" s="85" t="e">
        <f>ЖН!#REF!+ЖН!#REF!</f>
        <v>#REF!</v>
      </c>
      <c r="F25" s="85" t="e">
        <f>ЖН!#REF!+ЖН!#REF!</f>
        <v>#REF!</v>
      </c>
      <c r="G25" s="83" t="e">
        <f>ЖН!#REF!+ЖН!#REF!+ЖН!#REF!+ЖН!#REF!</f>
        <v>#REF!</v>
      </c>
      <c r="H25" s="83" t="e">
        <f>ОН!#REF!+ОН!#REF!</f>
        <v>#REF!</v>
      </c>
      <c r="I25" s="83" t="e">
        <f>ОН!#REF!+ОН!#REF!</f>
        <v>#REF!</v>
      </c>
      <c r="J25" s="83" t="e">
        <f>ОН!#REF!+ОН!#REF!+ОН!#REF!+ОН!#REF!</f>
        <v>#REF!</v>
      </c>
      <c r="K25" s="83" t="e">
        <f t="shared" si="0"/>
        <v>#REF!</v>
      </c>
      <c r="L25" s="86" t="e">
        <f t="shared" si="1"/>
        <v>#REF!</v>
      </c>
      <c r="M25" s="86" t="e">
        <f t="shared" si="2"/>
        <v>#REF!</v>
      </c>
      <c r="N25" s="86" t="e">
        <f t="shared" si="3"/>
        <v>#REF!</v>
      </c>
      <c r="O25" s="286"/>
      <c r="P25" s="286"/>
      <c r="Q25" s="286"/>
    </row>
    <row r="26" spans="1:17" s="6" customFormat="1" ht="27.75" customHeight="1" thickBot="1">
      <c r="A26" s="83">
        <v>14</v>
      </c>
      <c r="B26" s="285" t="e">
        <f>ЖН!#REF!</f>
        <v>#REF!</v>
      </c>
      <c r="C26" s="285"/>
      <c r="D26" s="84" t="e">
        <f>ЖН!#REF!</f>
        <v>#REF!</v>
      </c>
      <c r="E26" s="85" t="e">
        <f>ЖН!#REF!+ЖН!#REF!</f>
        <v>#REF!</v>
      </c>
      <c r="F26" s="85" t="e">
        <f>ЖН!#REF!+ЖН!#REF!</f>
        <v>#REF!</v>
      </c>
      <c r="G26" s="83" t="e">
        <f>ЖН!#REF!+ЖН!#REF!+ЖН!#REF!+ЖН!#REF!</f>
        <v>#REF!</v>
      </c>
      <c r="H26" s="83" t="e">
        <f>ОН!#REF!+ОН!#REF!</f>
        <v>#REF!</v>
      </c>
      <c r="I26" s="83" t="e">
        <f>ОН!#REF!+ОН!#REF!</f>
        <v>#REF!</v>
      </c>
      <c r="J26" s="83" t="e">
        <f>ОН!#REF!+ОН!#REF!+ОН!#REF!+ОН!#REF!</f>
        <v>#REF!</v>
      </c>
      <c r="K26" s="83" t="e">
        <f t="shared" si="0"/>
        <v>#REF!</v>
      </c>
      <c r="L26" s="86" t="e">
        <f t="shared" si="1"/>
        <v>#REF!</v>
      </c>
      <c r="M26" s="86" t="e">
        <f t="shared" si="2"/>
        <v>#REF!</v>
      </c>
      <c r="N26" s="86" t="e">
        <f t="shared" si="3"/>
        <v>#REF!</v>
      </c>
      <c r="O26" s="286"/>
      <c r="P26" s="286"/>
      <c r="Q26" s="286"/>
    </row>
    <row r="27" spans="1:17" s="6" customFormat="1" ht="27.75" customHeight="1" thickBot="1">
      <c r="A27" s="83">
        <v>15</v>
      </c>
      <c r="B27" s="285" t="e">
        <f>ЖН!#REF!</f>
        <v>#REF!</v>
      </c>
      <c r="C27" s="285"/>
      <c r="D27" s="84" t="e">
        <f>ЖН!#REF!</f>
        <v>#REF!</v>
      </c>
      <c r="E27" s="85" t="e">
        <f>ЖН!#REF!+ЖН!#REF!</f>
        <v>#REF!</v>
      </c>
      <c r="F27" s="85" t="e">
        <f>ЖН!#REF!+ЖН!#REF!</f>
        <v>#REF!</v>
      </c>
      <c r="G27" s="83" t="e">
        <f>ЖН!#REF!+ЖН!#REF!+ЖН!#REF!+ЖН!#REF!</f>
        <v>#REF!</v>
      </c>
      <c r="H27" s="83" t="e">
        <f>ОН!#REF!+ОН!#REF!</f>
        <v>#REF!</v>
      </c>
      <c r="I27" s="83" t="e">
        <f>ОН!#REF!+ОН!#REF!</f>
        <v>#REF!</v>
      </c>
      <c r="J27" s="83" t="e">
        <f>ОН!#REF!+ОН!#REF!+ОН!#REF!+ОН!#REF!</f>
        <v>#REF!</v>
      </c>
      <c r="K27" s="83" t="e">
        <f t="shared" si="0"/>
        <v>#REF!</v>
      </c>
      <c r="L27" s="86" t="e">
        <f t="shared" si="1"/>
        <v>#REF!</v>
      </c>
      <c r="M27" s="86" t="e">
        <f t="shared" si="2"/>
        <v>#REF!</v>
      </c>
      <c r="N27" s="86" t="e">
        <f t="shared" si="3"/>
        <v>#REF!</v>
      </c>
      <c r="O27" s="286"/>
      <c r="P27" s="286"/>
      <c r="Q27" s="286"/>
    </row>
    <row r="28" spans="1:17" s="6" customFormat="1" ht="27.75" customHeight="1" thickBot="1">
      <c r="A28" s="83">
        <v>16</v>
      </c>
      <c r="B28" s="285" t="e">
        <f>ЖН!#REF!</f>
        <v>#REF!</v>
      </c>
      <c r="C28" s="285"/>
      <c r="D28" s="84" t="e">
        <f>ЖН!#REF!</f>
        <v>#REF!</v>
      </c>
      <c r="E28" s="85" t="e">
        <f>ЖН!#REF!+ЖН!#REF!</f>
        <v>#REF!</v>
      </c>
      <c r="F28" s="85" t="e">
        <f>ЖН!#REF!+ЖН!#REF!</f>
        <v>#REF!</v>
      </c>
      <c r="G28" s="83" t="e">
        <f>ЖН!#REF!+ЖН!#REF!+ЖН!#REF!+ЖН!#REF!</f>
        <v>#REF!</v>
      </c>
      <c r="H28" s="83" t="e">
        <f>ОН!#REF!+ОН!#REF!</f>
        <v>#REF!</v>
      </c>
      <c r="I28" s="83" t="e">
        <f>ОН!#REF!+ОН!#REF!</f>
        <v>#REF!</v>
      </c>
      <c r="J28" s="83" t="e">
        <f>ОН!#REF!+ОН!#REF!+ОН!#REF!+ОН!#REF!</f>
        <v>#REF!</v>
      </c>
      <c r="K28" s="83" t="e">
        <f t="shared" si="0"/>
        <v>#REF!</v>
      </c>
      <c r="L28" s="86" t="e">
        <f t="shared" si="1"/>
        <v>#REF!</v>
      </c>
      <c r="M28" s="86" t="e">
        <f t="shared" si="2"/>
        <v>#REF!</v>
      </c>
      <c r="N28" s="86" t="e">
        <f t="shared" si="3"/>
        <v>#REF!</v>
      </c>
      <c r="O28" s="286"/>
      <c r="P28" s="286"/>
      <c r="Q28" s="286"/>
    </row>
    <row r="29" spans="1:17" s="6" customFormat="1" ht="27.75" customHeight="1" thickBot="1">
      <c r="A29" s="83">
        <v>17</v>
      </c>
      <c r="B29" s="285" t="e">
        <f>ЖН!#REF!</f>
        <v>#REF!</v>
      </c>
      <c r="C29" s="285"/>
      <c r="D29" s="84" t="e">
        <f>ЖН!#REF!</f>
        <v>#REF!</v>
      </c>
      <c r="E29" s="85" t="e">
        <f>ЖН!#REF!+ЖН!#REF!</f>
        <v>#REF!</v>
      </c>
      <c r="F29" s="85" t="e">
        <f>ЖН!#REF!+ЖН!#REF!</f>
        <v>#REF!</v>
      </c>
      <c r="G29" s="83" t="e">
        <f>ЖН!#REF!+ЖН!#REF!+ЖН!#REF!+ЖН!#REF!</f>
        <v>#REF!</v>
      </c>
      <c r="H29" s="83" t="e">
        <f>ОН!#REF!+ОН!#REF!</f>
        <v>#REF!</v>
      </c>
      <c r="I29" s="83" t="e">
        <f>ОН!#REF!+ОН!#REF!</f>
        <v>#REF!</v>
      </c>
      <c r="J29" s="83" t="e">
        <f>ОН!#REF!+ОН!#REF!+ОН!#REF!+ОН!#REF!</f>
        <v>#REF!</v>
      </c>
      <c r="K29" s="83" t="e">
        <f t="shared" si="0"/>
        <v>#REF!</v>
      </c>
      <c r="L29" s="86" t="e">
        <f t="shared" si="1"/>
        <v>#REF!</v>
      </c>
      <c r="M29" s="86" t="e">
        <f t="shared" si="2"/>
        <v>#REF!</v>
      </c>
      <c r="N29" s="86" t="e">
        <f t="shared" si="3"/>
        <v>#REF!</v>
      </c>
      <c r="O29" s="286"/>
      <c r="P29" s="286"/>
      <c r="Q29" s="286"/>
    </row>
    <row r="30" spans="1:17" s="6" customFormat="1" ht="27.75" customHeight="1" thickBot="1">
      <c r="A30" s="83">
        <v>18</v>
      </c>
      <c r="B30" s="285" t="e">
        <f>ЖН!#REF!</f>
        <v>#REF!</v>
      </c>
      <c r="C30" s="285"/>
      <c r="D30" s="84" t="e">
        <f>ЖН!#REF!</f>
        <v>#REF!</v>
      </c>
      <c r="E30" s="85"/>
      <c r="F30" s="85"/>
      <c r="G30" s="83" t="e">
        <f>ЖН!#REF!+ЖН!#REF!+ЖН!#REF!+ЖН!#REF!</f>
        <v>#REF!</v>
      </c>
      <c r="H30" s="83" t="e">
        <f>ОН!#REF!+ОН!#REF!</f>
        <v>#REF!</v>
      </c>
      <c r="I30" s="83" t="e">
        <f>ОН!#REF!+ОН!#REF!</f>
        <v>#REF!</v>
      </c>
      <c r="J30" s="83" t="e">
        <f>ОН!#REF!+ОН!#REF!+ОН!#REF!+ОН!#REF!</f>
        <v>#REF!</v>
      </c>
      <c r="K30" s="83" t="e">
        <f t="shared" si="0"/>
        <v>#REF!</v>
      </c>
      <c r="L30" s="86" t="e">
        <f t="shared" si="1"/>
        <v>#REF!</v>
      </c>
      <c r="M30" s="86" t="e">
        <f t="shared" si="2"/>
        <v>#REF!</v>
      </c>
      <c r="N30" s="86" t="e">
        <f t="shared" si="3"/>
        <v>#REF!</v>
      </c>
      <c r="O30" s="286"/>
      <c r="P30" s="286"/>
      <c r="Q30" s="286"/>
    </row>
    <row r="31" spans="1:17" s="6" customFormat="1" ht="27.75" customHeight="1" thickBot="1">
      <c r="A31" s="83">
        <v>19</v>
      </c>
      <c r="B31" s="285" t="e">
        <f>ЖН!#REF!</f>
        <v>#REF!</v>
      </c>
      <c r="C31" s="285"/>
      <c r="D31" s="84" t="e">
        <f>ЖН!#REF!</f>
        <v>#REF!</v>
      </c>
      <c r="E31" s="85"/>
      <c r="F31" s="85"/>
      <c r="G31" s="83" t="e">
        <f>ЖН!#REF!+ЖН!#REF!+ЖН!#REF!+ЖН!#REF!</f>
        <v>#REF!</v>
      </c>
      <c r="H31" s="83" t="e">
        <f>ОН!#REF!+ОН!#REF!</f>
        <v>#REF!</v>
      </c>
      <c r="I31" s="83" t="e">
        <f>ОН!#REF!+ОН!#REF!</f>
        <v>#REF!</v>
      </c>
      <c r="J31" s="83" t="e">
        <f>ОН!#REF!+ОН!#REF!+ОН!#REF!+ОН!#REF!</f>
        <v>#REF!</v>
      </c>
      <c r="K31" s="83" t="e">
        <f t="shared" si="0"/>
        <v>#REF!</v>
      </c>
      <c r="L31" s="86" t="e">
        <f t="shared" si="1"/>
        <v>#REF!</v>
      </c>
      <c r="M31" s="86" t="e">
        <f t="shared" si="2"/>
        <v>#REF!</v>
      </c>
      <c r="N31" s="86" t="e">
        <f t="shared" si="3"/>
        <v>#REF!</v>
      </c>
      <c r="O31" s="286"/>
      <c r="P31" s="286"/>
      <c r="Q31" s="286"/>
    </row>
    <row r="32" spans="1:17" s="6" customFormat="1" ht="27.75" customHeight="1" thickBot="1">
      <c r="A32" s="83">
        <v>20</v>
      </c>
      <c r="B32" s="285" t="e">
        <f>ЖН!#REF!</f>
        <v>#REF!</v>
      </c>
      <c r="C32" s="285"/>
      <c r="D32" s="84" t="e">
        <f>ЖН!#REF!</f>
        <v>#REF!</v>
      </c>
      <c r="E32" s="85"/>
      <c r="F32" s="85"/>
      <c r="G32" s="83" t="e">
        <f>ЖН!#REF!+ЖН!#REF!+ЖН!#REF!+ЖН!#REF!</f>
        <v>#REF!</v>
      </c>
      <c r="H32" s="83" t="e">
        <f>ОН!#REF!+ОН!#REF!</f>
        <v>#REF!</v>
      </c>
      <c r="I32" s="83" t="e">
        <f>ОН!#REF!+ОН!#REF!</f>
        <v>#REF!</v>
      </c>
      <c r="J32" s="83" t="e">
        <f>ОН!#REF!+ОН!#REF!+ОН!#REF!+ОН!#REF!</f>
        <v>#REF!</v>
      </c>
      <c r="K32" s="83" t="e">
        <f t="shared" si="0"/>
        <v>#REF!</v>
      </c>
      <c r="L32" s="86" t="e">
        <f t="shared" si="1"/>
        <v>#REF!</v>
      </c>
      <c r="M32" s="86" t="e">
        <f t="shared" si="2"/>
        <v>#REF!</v>
      </c>
      <c r="N32" s="86" t="e">
        <f t="shared" si="3"/>
        <v>#REF!</v>
      </c>
      <c r="O32" s="286"/>
      <c r="P32" s="286"/>
      <c r="Q32" s="286"/>
    </row>
    <row r="33" spans="1:17" ht="49.5" customHeight="1" thickBot="1">
      <c r="A33" s="288" t="s">
        <v>14</v>
      </c>
      <c r="B33" s="288"/>
      <c r="C33" s="288"/>
      <c r="D33" s="87"/>
      <c r="E33" s="88"/>
      <c r="F33" s="89"/>
      <c r="G33" s="89"/>
      <c r="H33" s="89"/>
      <c r="I33" s="88"/>
      <c r="J33" s="88"/>
      <c r="K33" s="90"/>
      <c r="L33" s="90"/>
      <c r="M33" s="88"/>
      <c r="N33" s="88"/>
      <c r="O33" s="289"/>
      <c r="P33" s="289"/>
      <c r="Q33" s="289"/>
    </row>
    <row r="34" spans="1:3" ht="26.25" customHeight="1">
      <c r="A34" s="293"/>
      <c r="B34" s="293"/>
      <c r="C34" s="293"/>
    </row>
    <row r="35" spans="1:17" ht="18">
      <c r="A35" s="22"/>
      <c r="B35" s="22"/>
      <c r="C35" s="23" t="s">
        <v>15</v>
      </c>
      <c r="D35" s="44">
        <f>M!G20</f>
        <v>20</v>
      </c>
      <c r="E35" s="56"/>
      <c r="F35" s="56"/>
      <c r="G35" s="25" t="s">
        <v>80</v>
      </c>
      <c r="H35" s="25"/>
      <c r="I35" s="25"/>
      <c r="J35" s="25"/>
      <c r="K35" s="17"/>
      <c r="L35" s="17"/>
      <c r="M35" s="17"/>
      <c r="N35" s="26"/>
      <c r="O35" s="17"/>
      <c r="P35" s="17"/>
      <c r="Q35" s="17"/>
    </row>
    <row r="36" spans="1:17" ht="18">
      <c r="A36" s="22"/>
      <c r="B36" s="22"/>
      <c r="C36" s="23"/>
      <c r="D36" s="57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  <c r="P36" s="17"/>
      <c r="Q36" s="17"/>
    </row>
    <row r="37" spans="1:17" ht="23.25" customHeight="1">
      <c r="A37" s="17"/>
      <c r="B37" s="17"/>
      <c r="C37" s="26"/>
      <c r="D37" s="294" t="s">
        <v>16</v>
      </c>
      <c r="E37" s="294"/>
      <c r="F37" s="294"/>
      <c r="G37" s="294"/>
      <c r="H37" s="25"/>
      <c r="I37" s="24"/>
      <c r="J37" s="24"/>
      <c r="K37" s="295" t="s">
        <v>17</v>
      </c>
      <c r="L37" s="295"/>
      <c r="M37" s="24"/>
      <c r="N37" s="24"/>
      <c r="O37" s="17"/>
      <c r="P37" s="17"/>
      <c r="Q37" s="17"/>
    </row>
    <row r="38" spans="1:17" ht="18">
      <c r="A38" s="296"/>
      <c r="B38" s="296"/>
      <c r="C38" s="29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8">
      <c r="A39" s="26" t="s">
        <v>75</v>
      </c>
      <c r="B39" s="26"/>
      <c r="C39" s="26"/>
      <c r="D39" s="270" t="str">
        <f>M!F20</f>
        <v>А.Ибрагимов</v>
      </c>
      <c r="E39" s="270"/>
      <c r="F39" s="270"/>
      <c r="G39" s="270"/>
      <c r="H39" s="56"/>
      <c r="I39" s="56"/>
      <c r="J39" s="56"/>
      <c r="K39" s="25" t="s">
        <v>18</v>
      </c>
      <c r="L39" s="25"/>
      <c r="M39" s="271"/>
      <c r="N39" s="271"/>
      <c r="O39" s="60" t="str">
        <f>M!G8</f>
        <v>Ф.Эрназаров</v>
      </c>
      <c r="P39" s="60"/>
      <c r="Q39" s="60"/>
    </row>
    <row r="40" spans="1:17" ht="18">
      <c r="A40" s="290" t="s">
        <v>19</v>
      </c>
      <c r="B40" s="290"/>
      <c r="C40" s="27" t="s">
        <v>1</v>
      </c>
      <c r="D40" s="272" t="s">
        <v>20</v>
      </c>
      <c r="E40" s="272"/>
      <c r="F40" s="272"/>
      <c r="G40" s="272"/>
      <c r="H40" s="56"/>
      <c r="I40" s="28"/>
      <c r="J40" s="28"/>
      <c r="K40" s="17"/>
      <c r="L40" s="17"/>
      <c r="M40" s="272" t="s">
        <v>21</v>
      </c>
      <c r="N40" s="272"/>
      <c r="O40" s="291" t="s">
        <v>20</v>
      </c>
      <c r="P40" s="291"/>
      <c r="Q40" s="291"/>
    </row>
  </sheetData>
  <sheetProtection/>
  <mergeCells count="74">
    <mergeCell ref="B30:C30"/>
    <mergeCell ref="B31:C31"/>
    <mergeCell ref="B32:C32"/>
    <mergeCell ref="O30:Q30"/>
    <mergeCell ref="O31:Q31"/>
    <mergeCell ref="O32:Q32"/>
    <mergeCell ref="A40:B40"/>
    <mergeCell ref="O40:Q40"/>
    <mergeCell ref="M40:N40"/>
    <mergeCell ref="G8:J8"/>
    <mergeCell ref="A34:C34"/>
    <mergeCell ref="D37:G37"/>
    <mergeCell ref="K37:L37"/>
    <mergeCell ref="A38:C38"/>
    <mergeCell ref="B29:C29"/>
    <mergeCell ref="O29:Q29"/>
    <mergeCell ref="O1:Q1"/>
    <mergeCell ref="A33:C33"/>
    <mergeCell ref="O33:Q33"/>
    <mergeCell ref="B27:C27"/>
    <mergeCell ref="O27:Q27"/>
    <mergeCell ref="B28:C28"/>
    <mergeCell ref="O28:Q28"/>
    <mergeCell ref="B25:C25"/>
    <mergeCell ref="O25:Q25"/>
    <mergeCell ref="B26:C26"/>
    <mergeCell ref="O26:Q26"/>
    <mergeCell ref="B23:C23"/>
    <mergeCell ref="O23:Q23"/>
    <mergeCell ref="B24:C24"/>
    <mergeCell ref="O24:Q24"/>
    <mergeCell ref="B21:C21"/>
    <mergeCell ref="O21:Q21"/>
    <mergeCell ref="B22:C22"/>
    <mergeCell ref="O22:Q22"/>
    <mergeCell ref="B19:C19"/>
    <mergeCell ref="O19:Q19"/>
    <mergeCell ref="B20:C20"/>
    <mergeCell ref="O20:Q20"/>
    <mergeCell ref="B17:C17"/>
    <mergeCell ref="O17:Q17"/>
    <mergeCell ref="B18:C18"/>
    <mergeCell ref="O18:Q18"/>
    <mergeCell ref="B16:C16"/>
    <mergeCell ref="O16:Q16"/>
    <mergeCell ref="B13:C13"/>
    <mergeCell ref="O13:Q13"/>
    <mergeCell ref="B14:C14"/>
    <mergeCell ref="O14:Q14"/>
    <mergeCell ref="P9:Q9"/>
    <mergeCell ref="N11:N12"/>
    <mergeCell ref="O11:Q12"/>
    <mergeCell ref="H9:K9"/>
    <mergeCell ref="M9:O9"/>
    <mergeCell ref="B15:C15"/>
    <mergeCell ref="O15:Q15"/>
    <mergeCell ref="M11:M12"/>
    <mergeCell ref="A8:B8"/>
    <mergeCell ref="A11:A12"/>
    <mergeCell ref="B11:C12"/>
    <mergeCell ref="D11:D12"/>
    <mergeCell ref="E11:K11"/>
    <mergeCell ref="L11:L12"/>
    <mergeCell ref="C9:F9"/>
    <mergeCell ref="D39:G39"/>
    <mergeCell ref="M39:N39"/>
    <mergeCell ref="D40:G40"/>
    <mergeCell ref="A6:Q6"/>
    <mergeCell ref="A2:Q2"/>
    <mergeCell ref="A3:Q3"/>
    <mergeCell ref="A4:I4"/>
    <mergeCell ref="A5:H5"/>
    <mergeCell ref="E7:F7"/>
    <mergeCell ref="H7:I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view="pageLayout" zoomScale="85" zoomScaleSheetLayoutView="100" zoomScalePageLayoutView="85" workbookViewId="0" topLeftCell="A1">
      <selection activeCell="M14" sqref="M14"/>
    </sheetView>
  </sheetViews>
  <sheetFormatPr defaultColWidth="9.140625" defaultRowHeight="12.75"/>
  <cols>
    <col min="1" max="2" width="4.57421875" style="5" customWidth="1"/>
    <col min="3" max="3" width="40.57421875" style="5" customWidth="1"/>
    <col min="4" max="4" width="12.7109375" style="5" customWidth="1"/>
    <col min="5" max="6" width="4.7109375" style="5" hidden="1" customWidth="1"/>
    <col min="7" max="7" width="10.57421875" style="5" customWidth="1"/>
    <col min="8" max="8" width="4.7109375" style="5" hidden="1" customWidth="1"/>
    <col min="9" max="9" width="4.28125" style="5" hidden="1" customWidth="1"/>
    <col min="10" max="10" width="10.28125" style="5" customWidth="1"/>
    <col min="11" max="11" width="9.8515625" style="5" customWidth="1"/>
    <col min="12" max="12" width="9.421875" style="5" customWidth="1"/>
    <col min="13" max="13" width="14.00390625" style="5" customWidth="1"/>
    <col min="14" max="14" width="9.7109375" style="5" customWidth="1"/>
    <col min="15" max="15" width="6.00390625" style="5" customWidth="1"/>
    <col min="16" max="16" width="7.140625" style="5" customWidth="1"/>
    <col min="17" max="17" width="2.8515625" style="0" customWidth="1"/>
  </cols>
  <sheetData>
    <row r="1" spans="1:16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87" t="str">
        <f>M!C6</f>
        <v>12-шакл</v>
      </c>
      <c r="P1" s="287"/>
    </row>
    <row r="2" spans="1:16" ht="15.75" customHeight="1">
      <c r="A2" s="273" t="s">
        <v>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15.75" customHeight="1">
      <c r="A3" s="273" t="s">
        <v>37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ht="15.75" customHeight="1">
      <c r="A4" s="274" t="s">
        <v>38</v>
      </c>
      <c r="B4" s="274"/>
      <c r="C4" s="274"/>
      <c r="D4" s="274"/>
      <c r="E4" s="274"/>
      <c r="F4" s="274"/>
      <c r="G4" s="274"/>
      <c r="H4" s="274"/>
      <c r="I4" s="274"/>
      <c r="J4" s="18" t="s">
        <v>22</v>
      </c>
      <c r="K4" s="31" t="str">
        <f>M!C1</f>
        <v>17-</v>
      </c>
      <c r="L4" s="31"/>
      <c r="M4" s="19"/>
      <c r="N4" s="19"/>
      <c r="O4" s="19"/>
      <c r="P4" s="19"/>
    </row>
    <row r="5" spans="1:16" ht="15.75" customHeight="1">
      <c r="A5" s="274" t="str">
        <f>M!C20</f>
        <v>2016-2017 ўқув йили  </v>
      </c>
      <c r="B5" s="274"/>
      <c r="C5" s="274"/>
      <c r="D5" s="274"/>
      <c r="E5" s="274"/>
      <c r="F5" s="274"/>
      <c r="G5" s="274"/>
      <c r="H5" s="274"/>
      <c r="I5" s="54"/>
      <c r="J5" s="54" t="str">
        <f>M!C2</f>
        <v>Кузги</v>
      </c>
      <c r="K5" s="53" t="s">
        <v>24</v>
      </c>
      <c r="N5" s="53"/>
      <c r="O5" s="53"/>
      <c r="P5" s="53"/>
    </row>
    <row r="6" spans="1:16" ht="15.75" customHeight="1">
      <c r="A6" s="273" t="str">
        <f>M!B20</f>
        <v>Сув хўжалигида менежмент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</row>
    <row r="7" spans="1:16" ht="15.75" customHeight="1">
      <c r="A7" s="18"/>
      <c r="B7" s="18"/>
      <c r="C7" s="59">
        <f>M!C3</f>
        <v>1</v>
      </c>
      <c r="D7" s="52" t="s">
        <v>6</v>
      </c>
      <c r="E7" s="275"/>
      <c r="F7" s="275"/>
      <c r="G7" s="30">
        <f>M!C4</f>
        <v>1</v>
      </c>
      <c r="H7" s="275"/>
      <c r="I7" s="275"/>
      <c r="J7" s="52" t="s">
        <v>23</v>
      </c>
      <c r="K7" s="30">
        <f>M!C5</f>
        <v>1</v>
      </c>
      <c r="L7" s="20" t="s">
        <v>7</v>
      </c>
      <c r="M7" s="20"/>
      <c r="N7" s="20"/>
      <c r="O7" s="20"/>
      <c r="P7" s="20"/>
    </row>
    <row r="8" spans="1:16" ht="15.75" customHeight="1">
      <c r="A8" s="276" t="s">
        <v>39</v>
      </c>
      <c r="B8" s="276"/>
      <c r="C8" s="55" t="str">
        <f>ЖН!H5</f>
        <v>Диншунослик</v>
      </c>
      <c r="D8" s="50" t="s">
        <v>50</v>
      </c>
      <c r="E8" s="50"/>
      <c r="F8" s="50"/>
      <c r="G8" s="64" t="str">
        <f>ЖН!H6</f>
        <v>Норматов О</v>
      </c>
      <c r="H8" s="61"/>
      <c r="I8" s="65"/>
      <c r="J8" s="65"/>
      <c r="K8" s="63"/>
      <c r="L8" s="43" t="s">
        <v>49</v>
      </c>
      <c r="M8" s="43"/>
      <c r="N8" s="62" t="str">
        <f>ЖН!H7</f>
        <v>Қандов Б</v>
      </c>
      <c r="O8" s="65"/>
      <c r="P8" s="63"/>
    </row>
    <row r="9" spans="1:16" ht="18.75" customHeight="1">
      <c r="A9" s="21" t="s">
        <v>25</v>
      </c>
      <c r="B9" s="21"/>
      <c r="C9" s="281" t="s">
        <v>26</v>
      </c>
      <c r="D9" s="281"/>
      <c r="E9" s="281"/>
      <c r="F9" s="281"/>
      <c r="G9" s="32">
        <f>M!C9</f>
        <v>64</v>
      </c>
      <c r="H9" s="283" t="s">
        <v>43</v>
      </c>
      <c r="I9" s="283"/>
      <c r="J9" s="283"/>
      <c r="K9" s="283"/>
      <c r="L9" s="32">
        <f>M!E8</f>
        <v>14</v>
      </c>
      <c r="M9" s="284" t="str">
        <f>M!F8</f>
        <v>Феврал. 2017й.</v>
      </c>
      <c r="N9" s="284"/>
      <c r="O9" s="284"/>
      <c r="P9" s="40"/>
    </row>
    <row r="10" spans="1:16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7" ht="12.75" customHeight="1" thickBot="1">
      <c r="A11" s="277" t="s">
        <v>0</v>
      </c>
      <c r="B11" s="278" t="s">
        <v>40</v>
      </c>
      <c r="C11" s="278"/>
      <c r="D11" s="279" t="s">
        <v>8</v>
      </c>
      <c r="E11" s="278" t="s">
        <v>9</v>
      </c>
      <c r="F11" s="278"/>
      <c r="G11" s="278"/>
      <c r="H11" s="278"/>
      <c r="I11" s="278"/>
      <c r="J11" s="278"/>
      <c r="K11" s="278"/>
      <c r="L11" s="280" t="s">
        <v>10</v>
      </c>
      <c r="M11" s="280" t="s">
        <v>11</v>
      </c>
      <c r="N11" s="280" t="s">
        <v>12</v>
      </c>
      <c r="O11" s="297" t="s">
        <v>81</v>
      </c>
      <c r="P11" s="298"/>
      <c r="Q11" s="299"/>
    </row>
    <row r="12" spans="1:17" ht="72.75" customHeight="1" thickBot="1">
      <c r="A12" s="277"/>
      <c r="B12" s="278"/>
      <c r="C12" s="278"/>
      <c r="D12" s="279"/>
      <c r="E12" s="82" t="s">
        <v>63</v>
      </c>
      <c r="F12" s="82" t="s">
        <v>3</v>
      </c>
      <c r="G12" s="82" t="s">
        <v>64</v>
      </c>
      <c r="H12" s="82" t="s">
        <v>34</v>
      </c>
      <c r="I12" s="82" t="s">
        <v>65</v>
      </c>
      <c r="J12" s="82" t="s">
        <v>66</v>
      </c>
      <c r="K12" s="82" t="s">
        <v>67</v>
      </c>
      <c r="L12" s="280"/>
      <c r="M12" s="280"/>
      <c r="N12" s="280"/>
      <c r="O12" s="297"/>
      <c r="P12" s="298"/>
      <c r="Q12" s="299"/>
    </row>
    <row r="13" spans="1:17" s="6" customFormat="1" ht="34.5" customHeight="1" thickBot="1">
      <c r="A13" s="83">
        <v>1</v>
      </c>
      <c r="B13" s="285" t="str">
        <f>ЖН!B9</f>
        <v>Раҳмонов Маҳмуджон Зайниддин ўғли</v>
      </c>
      <c r="C13" s="285"/>
      <c r="D13" s="84">
        <f>ЖН!C9</f>
        <v>0</v>
      </c>
      <c r="E13" s="83">
        <f>ЖН!H9+ЖН!I9</f>
        <v>0</v>
      </c>
      <c r="F13" s="83">
        <f>ЖН!J9+ЖН!K9</f>
        <v>3</v>
      </c>
      <c r="G13" s="83">
        <f>ЖН!H9+ЖН!I9+ЖН!J9+ЖН!K9</f>
        <v>3</v>
      </c>
      <c r="H13" s="83" t="e">
        <f>ОН!#REF!+ОН!#REF!</f>
        <v>#REF!</v>
      </c>
      <c r="I13" s="83" t="e">
        <f>ОН!#REF!+ОН!#REF!</f>
        <v>#REF!</v>
      </c>
      <c r="J13" s="83">
        <f>ОН!H9+ОН!I9+ОН!J9+ОН!K9</f>
        <v>0</v>
      </c>
      <c r="K13" s="83">
        <f>G13+J13</f>
        <v>3</v>
      </c>
      <c r="L13" s="98" t="str">
        <f aca="true" t="shared" si="0" ref="L13:L29">IF(OR(K13&lt;39),"-","")</f>
        <v>-</v>
      </c>
      <c r="M13" s="98">
        <f>IF(L13="-",K13,"")</f>
        <v>3</v>
      </c>
      <c r="N13" s="98" t="str">
        <f>IF(L13="-","-","")</f>
        <v>-</v>
      </c>
      <c r="O13" s="300"/>
      <c r="P13" s="301"/>
      <c r="Q13" s="302"/>
    </row>
    <row r="14" spans="1:17" s="6" customFormat="1" ht="34.5" customHeight="1" thickBot="1">
      <c r="A14" s="83">
        <v>2</v>
      </c>
      <c r="B14" s="285" t="str">
        <f>ЖН!B10</f>
        <v>Раҳимова Ҳамида Феруз қизи</v>
      </c>
      <c r="C14" s="285"/>
      <c r="D14" s="84">
        <f>ЖН!C10</f>
        <v>0</v>
      </c>
      <c r="E14" s="83">
        <f>ЖН!H10+ЖН!I10</f>
        <v>0</v>
      </c>
      <c r="F14" s="83">
        <f>ЖН!J10+ЖН!K10</f>
        <v>4</v>
      </c>
      <c r="G14" s="83">
        <f>ЖН!H10+ЖН!I10+ЖН!J10+ЖН!K10</f>
        <v>4</v>
      </c>
      <c r="H14" s="83" t="e">
        <f>ОН!#REF!+ОН!#REF!</f>
        <v>#REF!</v>
      </c>
      <c r="I14" s="83" t="e">
        <f>ОН!#REF!+ОН!#REF!</f>
        <v>#REF!</v>
      </c>
      <c r="J14" s="83">
        <f>ОН!H10+ОН!I10+ОН!J10+ОН!K10</f>
        <v>0</v>
      </c>
      <c r="K14" s="83">
        <f aca="true" t="shared" si="1" ref="K14:K29">G14+J14</f>
        <v>4</v>
      </c>
      <c r="L14" s="98" t="str">
        <f t="shared" si="0"/>
        <v>-</v>
      </c>
      <c r="M14" s="98">
        <f aca="true" t="shared" si="2" ref="M14:M29">IF(L14="-",K14,"")</f>
        <v>4</v>
      </c>
      <c r="N14" s="98" t="str">
        <f aca="true" t="shared" si="3" ref="N14:N29">IF(L14="-","-","")</f>
        <v>-</v>
      </c>
      <c r="O14" s="300"/>
      <c r="P14" s="301"/>
      <c r="Q14" s="302"/>
    </row>
    <row r="15" spans="1:17" s="6" customFormat="1" ht="34.5" customHeight="1" thickBot="1">
      <c r="A15" s="83">
        <v>3</v>
      </c>
      <c r="B15" s="285" t="str">
        <f>ЖН!B11</f>
        <v>Шарипов Сирожиддин Максудбекович</v>
      </c>
      <c r="C15" s="285"/>
      <c r="D15" s="84">
        <f>ЖН!C11</f>
        <v>0</v>
      </c>
      <c r="E15" s="83">
        <f>ЖН!H11+ЖН!I11</f>
        <v>0</v>
      </c>
      <c r="F15" s="83">
        <f>ЖН!J11+ЖН!K11</f>
        <v>5</v>
      </c>
      <c r="G15" s="83">
        <f>ЖН!H11+ЖН!I11+ЖН!J11+ЖН!K11</f>
        <v>5</v>
      </c>
      <c r="H15" s="83" t="e">
        <f>ОН!#REF!+ОН!#REF!</f>
        <v>#REF!</v>
      </c>
      <c r="I15" s="83" t="e">
        <f>ОН!#REF!+ОН!#REF!</f>
        <v>#REF!</v>
      </c>
      <c r="J15" s="83">
        <f>ОН!H11+ОН!I11+ОН!J11+ОН!K11</f>
        <v>0</v>
      </c>
      <c r="K15" s="83">
        <f t="shared" si="1"/>
        <v>5</v>
      </c>
      <c r="L15" s="98" t="str">
        <f t="shared" si="0"/>
        <v>-</v>
      </c>
      <c r="M15" s="98">
        <f t="shared" si="2"/>
        <v>5</v>
      </c>
      <c r="N15" s="98" t="str">
        <f t="shared" si="3"/>
        <v>-</v>
      </c>
      <c r="O15" s="300"/>
      <c r="P15" s="301"/>
      <c r="Q15" s="302"/>
    </row>
    <row r="16" spans="1:17" s="6" customFormat="1" ht="34.5" customHeight="1" thickBot="1">
      <c r="A16" s="83">
        <v>4</v>
      </c>
      <c r="B16" s="285" t="str">
        <f>ЖН!B24</f>
        <v>Абдуғаффоров Азизжон Фурқат ўғли</v>
      </c>
      <c r="C16" s="285"/>
      <c r="D16" s="84" t="e">
        <f>ЖН!#REF!</f>
        <v>#REF!</v>
      </c>
      <c r="E16" s="83" t="e">
        <f>ЖН!#REF!+ЖН!#REF!</f>
        <v>#REF!</v>
      </c>
      <c r="F16" s="83" t="e">
        <f>ЖН!#REF!+ЖН!#REF!</f>
        <v>#REF!</v>
      </c>
      <c r="G16" s="83" t="e">
        <f>ЖН!#REF!+ЖН!#REF!+ЖН!#REF!+ЖН!#REF!</f>
        <v>#REF!</v>
      </c>
      <c r="H16" s="83" t="e">
        <f>ОН!#REF!+ОН!#REF!</f>
        <v>#REF!</v>
      </c>
      <c r="I16" s="83" t="e">
        <f>ОН!#REF!+ОН!#REF!</f>
        <v>#REF!</v>
      </c>
      <c r="J16" s="83" t="e">
        <f>ОН!#REF!+ОН!#REF!+ОН!#REF!+ОН!#REF!</f>
        <v>#REF!</v>
      </c>
      <c r="K16" s="83" t="e">
        <f t="shared" si="1"/>
        <v>#REF!</v>
      </c>
      <c r="L16" s="98" t="e">
        <f t="shared" si="0"/>
        <v>#REF!</v>
      </c>
      <c r="M16" s="98" t="e">
        <f t="shared" si="2"/>
        <v>#REF!</v>
      </c>
      <c r="N16" s="98" t="e">
        <f t="shared" si="3"/>
        <v>#REF!</v>
      </c>
      <c r="O16" s="300"/>
      <c r="P16" s="301"/>
      <c r="Q16" s="302"/>
    </row>
    <row r="17" spans="1:17" s="6" customFormat="1" ht="34.5" customHeight="1" thickBot="1">
      <c r="A17" s="83">
        <v>5</v>
      </c>
      <c r="B17" s="285" t="e">
        <f>ЖН!#REF!</f>
        <v>#REF!</v>
      </c>
      <c r="C17" s="285"/>
      <c r="D17" s="84" t="e">
        <f>ЖН!#REF!</f>
        <v>#REF!</v>
      </c>
      <c r="E17" s="83" t="e">
        <f>ЖН!#REF!+ЖН!#REF!</f>
        <v>#REF!</v>
      </c>
      <c r="F17" s="83" t="e">
        <f>ЖН!#REF!+ЖН!#REF!</f>
        <v>#REF!</v>
      </c>
      <c r="G17" s="83" t="e">
        <f>ЖН!#REF!+ЖН!#REF!+ЖН!#REF!+ЖН!#REF!</f>
        <v>#REF!</v>
      </c>
      <c r="H17" s="83" t="e">
        <f>ОН!#REF!+ОН!#REF!</f>
        <v>#REF!</v>
      </c>
      <c r="I17" s="83" t="e">
        <f>ОН!#REF!+ОН!#REF!</f>
        <v>#REF!</v>
      </c>
      <c r="J17" s="83" t="e">
        <f>ОН!#REF!+ОН!#REF!+ОН!#REF!+ОН!#REF!</f>
        <v>#REF!</v>
      </c>
      <c r="K17" s="83" t="e">
        <f t="shared" si="1"/>
        <v>#REF!</v>
      </c>
      <c r="L17" s="98" t="e">
        <f t="shared" si="0"/>
        <v>#REF!</v>
      </c>
      <c r="M17" s="98" t="e">
        <f t="shared" si="2"/>
        <v>#REF!</v>
      </c>
      <c r="N17" s="98" t="e">
        <f t="shared" si="3"/>
        <v>#REF!</v>
      </c>
      <c r="O17" s="300"/>
      <c r="P17" s="301"/>
      <c r="Q17" s="302"/>
    </row>
    <row r="18" spans="1:17" s="6" customFormat="1" ht="34.5" customHeight="1" thickBot="1">
      <c r="A18" s="83">
        <v>6</v>
      </c>
      <c r="B18" s="285" t="e">
        <f>ЖН!#REF!</f>
        <v>#REF!</v>
      </c>
      <c r="C18" s="285"/>
      <c r="D18" s="84" t="e">
        <f>ЖН!#REF!</f>
        <v>#REF!</v>
      </c>
      <c r="E18" s="83" t="e">
        <f>ЖН!#REF!+ЖН!#REF!</f>
        <v>#REF!</v>
      </c>
      <c r="F18" s="83" t="e">
        <f>ЖН!#REF!+ЖН!#REF!</f>
        <v>#REF!</v>
      </c>
      <c r="G18" s="83" t="e">
        <f>ЖН!#REF!+ЖН!#REF!+ЖН!#REF!+ЖН!#REF!</f>
        <v>#REF!</v>
      </c>
      <c r="H18" s="83" t="e">
        <f>ОН!#REF!+ОН!#REF!</f>
        <v>#REF!</v>
      </c>
      <c r="I18" s="83" t="e">
        <f>ОН!#REF!+ОН!#REF!</f>
        <v>#REF!</v>
      </c>
      <c r="J18" s="83" t="e">
        <f>ОН!#REF!+ОН!#REF!+ОН!#REF!+ОН!#REF!</f>
        <v>#REF!</v>
      </c>
      <c r="K18" s="83" t="e">
        <f t="shared" si="1"/>
        <v>#REF!</v>
      </c>
      <c r="L18" s="98" t="e">
        <f t="shared" si="0"/>
        <v>#REF!</v>
      </c>
      <c r="M18" s="98" t="e">
        <f t="shared" si="2"/>
        <v>#REF!</v>
      </c>
      <c r="N18" s="98" t="e">
        <f t="shared" si="3"/>
        <v>#REF!</v>
      </c>
      <c r="O18" s="300"/>
      <c r="P18" s="301"/>
      <c r="Q18" s="302"/>
    </row>
    <row r="19" spans="1:17" s="6" customFormat="1" ht="34.5" customHeight="1" thickBot="1">
      <c r="A19" s="83">
        <v>7</v>
      </c>
      <c r="B19" s="285" t="e">
        <f>ЖН!#REF!</f>
        <v>#REF!</v>
      </c>
      <c r="C19" s="285"/>
      <c r="D19" s="84" t="e">
        <f>ЖН!#REF!</f>
        <v>#REF!</v>
      </c>
      <c r="E19" s="83" t="e">
        <f>ЖН!#REF!+ЖН!#REF!</f>
        <v>#REF!</v>
      </c>
      <c r="F19" s="83" t="e">
        <f>ЖН!#REF!+ЖН!#REF!</f>
        <v>#REF!</v>
      </c>
      <c r="G19" s="83" t="e">
        <f>ЖН!#REF!+ЖН!#REF!+ЖН!#REF!+ЖН!#REF!</f>
        <v>#REF!</v>
      </c>
      <c r="H19" s="83" t="e">
        <f>ОН!#REF!+ОН!#REF!</f>
        <v>#REF!</v>
      </c>
      <c r="I19" s="83" t="e">
        <f>ОН!#REF!+ОН!#REF!</f>
        <v>#REF!</v>
      </c>
      <c r="J19" s="83" t="e">
        <f>ОН!#REF!+ОН!#REF!+ОН!#REF!+ОН!#REF!</f>
        <v>#REF!</v>
      </c>
      <c r="K19" s="83" t="e">
        <f t="shared" si="1"/>
        <v>#REF!</v>
      </c>
      <c r="L19" s="98" t="e">
        <f t="shared" si="0"/>
        <v>#REF!</v>
      </c>
      <c r="M19" s="98" t="e">
        <f t="shared" si="2"/>
        <v>#REF!</v>
      </c>
      <c r="N19" s="98" t="e">
        <f t="shared" si="3"/>
        <v>#REF!</v>
      </c>
      <c r="O19" s="300"/>
      <c r="P19" s="301"/>
      <c r="Q19" s="302"/>
    </row>
    <row r="20" spans="1:17" s="6" customFormat="1" ht="34.5" customHeight="1" thickBot="1">
      <c r="A20" s="83">
        <v>8</v>
      </c>
      <c r="B20" s="285" t="e">
        <f>ЖН!#REF!</f>
        <v>#REF!</v>
      </c>
      <c r="C20" s="285"/>
      <c r="D20" s="84" t="e">
        <f>ЖН!#REF!</f>
        <v>#REF!</v>
      </c>
      <c r="E20" s="83" t="e">
        <f>ЖН!#REF!+ЖН!#REF!</f>
        <v>#REF!</v>
      </c>
      <c r="F20" s="83" t="e">
        <f>ЖН!#REF!+ЖН!#REF!</f>
        <v>#REF!</v>
      </c>
      <c r="G20" s="83" t="e">
        <f>ЖН!#REF!+ЖН!#REF!+ЖН!#REF!+ЖН!#REF!</f>
        <v>#REF!</v>
      </c>
      <c r="H20" s="83" t="e">
        <f>ОН!#REF!+ОН!#REF!</f>
        <v>#REF!</v>
      </c>
      <c r="I20" s="83" t="e">
        <f>ОН!#REF!+ОН!#REF!</f>
        <v>#REF!</v>
      </c>
      <c r="J20" s="83" t="e">
        <f>ОН!#REF!+ОН!#REF!+ОН!#REF!+ОН!#REF!</f>
        <v>#REF!</v>
      </c>
      <c r="K20" s="83" t="e">
        <f t="shared" si="1"/>
        <v>#REF!</v>
      </c>
      <c r="L20" s="98" t="e">
        <f t="shared" si="0"/>
        <v>#REF!</v>
      </c>
      <c r="M20" s="98" t="e">
        <f t="shared" si="2"/>
        <v>#REF!</v>
      </c>
      <c r="N20" s="98" t="e">
        <f t="shared" si="3"/>
        <v>#REF!</v>
      </c>
      <c r="O20" s="300"/>
      <c r="P20" s="301"/>
      <c r="Q20" s="302"/>
    </row>
    <row r="21" spans="1:17" s="6" customFormat="1" ht="34.5" customHeight="1" thickBot="1">
      <c r="A21" s="83">
        <v>9</v>
      </c>
      <c r="B21" s="285" t="e">
        <f>ЖН!#REF!</f>
        <v>#REF!</v>
      </c>
      <c r="C21" s="285"/>
      <c r="D21" s="84" t="e">
        <f>ЖН!#REF!</f>
        <v>#REF!</v>
      </c>
      <c r="E21" s="83" t="e">
        <f>ЖН!#REF!+ЖН!#REF!</f>
        <v>#REF!</v>
      </c>
      <c r="F21" s="83" t="e">
        <f>ЖН!#REF!+ЖН!#REF!</f>
        <v>#REF!</v>
      </c>
      <c r="G21" s="83" t="e">
        <f>ЖН!#REF!+ЖН!#REF!+ЖН!#REF!+ЖН!#REF!</f>
        <v>#REF!</v>
      </c>
      <c r="H21" s="83" t="e">
        <f>ОН!#REF!+ОН!#REF!</f>
        <v>#REF!</v>
      </c>
      <c r="I21" s="83" t="e">
        <f>ОН!#REF!+ОН!#REF!</f>
        <v>#REF!</v>
      </c>
      <c r="J21" s="83" t="e">
        <f>ОН!#REF!+ОН!#REF!+ОН!#REF!+ОН!#REF!</f>
        <v>#REF!</v>
      </c>
      <c r="K21" s="83" t="e">
        <f t="shared" si="1"/>
        <v>#REF!</v>
      </c>
      <c r="L21" s="98" t="e">
        <f t="shared" si="0"/>
        <v>#REF!</v>
      </c>
      <c r="M21" s="98" t="e">
        <f t="shared" si="2"/>
        <v>#REF!</v>
      </c>
      <c r="N21" s="98" t="e">
        <f t="shared" si="3"/>
        <v>#REF!</v>
      </c>
      <c r="O21" s="300"/>
      <c r="P21" s="301"/>
      <c r="Q21" s="302"/>
    </row>
    <row r="22" spans="1:17" s="6" customFormat="1" ht="34.5" customHeight="1" thickBot="1">
      <c r="A22" s="83">
        <v>10</v>
      </c>
      <c r="B22" s="285" t="e">
        <f>ЖН!#REF!</f>
        <v>#REF!</v>
      </c>
      <c r="C22" s="285"/>
      <c r="D22" s="84" t="e">
        <f>ЖН!#REF!</f>
        <v>#REF!</v>
      </c>
      <c r="E22" s="83" t="e">
        <f>ЖН!#REF!+ЖН!#REF!</f>
        <v>#REF!</v>
      </c>
      <c r="F22" s="83" t="e">
        <f>ЖН!#REF!+ЖН!#REF!</f>
        <v>#REF!</v>
      </c>
      <c r="G22" s="83" t="e">
        <f>ЖН!#REF!+ЖН!#REF!+ЖН!#REF!+ЖН!#REF!</f>
        <v>#REF!</v>
      </c>
      <c r="H22" s="83" t="e">
        <f>ОН!#REF!+ОН!#REF!</f>
        <v>#REF!</v>
      </c>
      <c r="I22" s="83" t="e">
        <f>ОН!#REF!+ОН!#REF!</f>
        <v>#REF!</v>
      </c>
      <c r="J22" s="83" t="e">
        <f>ОН!#REF!+ОН!#REF!+ОН!#REF!+ОН!#REF!</f>
        <v>#REF!</v>
      </c>
      <c r="K22" s="83" t="e">
        <f t="shared" si="1"/>
        <v>#REF!</v>
      </c>
      <c r="L22" s="98" t="e">
        <f t="shared" si="0"/>
        <v>#REF!</v>
      </c>
      <c r="M22" s="98" t="e">
        <f t="shared" si="2"/>
        <v>#REF!</v>
      </c>
      <c r="N22" s="98" t="e">
        <f t="shared" si="3"/>
        <v>#REF!</v>
      </c>
      <c r="O22" s="300"/>
      <c r="P22" s="301"/>
      <c r="Q22" s="302"/>
    </row>
    <row r="23" spans="1:17" s="6" customFormat="1" ht="34.5" customHeight="1" thickBot="1">
      <c r="A23" s="83">
        <v>11</v>
      </c>
      <c r="B23" s="285" t="e">
        <f>ЖН!#REF!</f>
        <v>#REF!</v>
      </c>
      <c r="C23" s="285"/>
      <c r="D23" s="84" t="e">
        <f>ЖН!#REF!</f>
        <v>#REF!</v>
      </c>
      <c r="E23" s="83" t="e">
        <f>ЖН!#REF!+ЖН!#REF!</f>
        <v>#REF!</v>
      </c>
      <c r="F23" s="83" t="e">
        <f>ЖН!#REF!+ЖН!#REF!</f>
        <v>#REF!</v>
      </c>
      <c r="G23" s="83" t="e">
        <f>ЖН!#REF!+ЖН!#REF!+ЖН!#REF!+ЖН!#REF!</f>
        <v>#REF!</v>
      </c>
      <c r="H23" s="83" t="e">
        <f>ОН!#REF!+ОН!#REF!</f>
        <v>#REF!</v>
      </c>
      <c r="I23" s="83" t="e">
        <f>ОН!#REF!+ОН!#REF!</f>
        <v>#REF!</v>
      </c>
      <c r="J23" s="83" t="e">
        <f>ОН!#REF!+ОН!#REF!+ОН!#REF!+ОН!#REF!</f>
        <v>#REF!</v>
      </c>
      <c r="K23" s="83" t="e">
        <f t="shared" si="1"/>
        <v>#REF!</v>
      </c>
      <c r="L23" s="98" t="e">
        <f t="shared" si="0"/>
        <v>#REF!</v>
      </c>
      <c r="M23" s="98" t="e">
        <f t="shared" si="2"/>
        <v>#REF!</v>
      </c>
      <c r="N23" s="98" t="e">
        <f t="shared" si="3"/>
        <v>#REF!</v>
      </c>
      <c r="O23" s="300"/>
      <c r="P23" s="301"/>
      <c r="Q23" s="302"/>
    </row>
    <row r="24" spans="1:17" s="6" customFormat="1" ht="34.5" customHeight="1" thickBot="1">
      <c r="A24" s="83">
        <v>12</v>
      </c>
      <c r="B24" s="285" t="e">
        <f>ЖН!#REF!</f>
        <v>#REF!</v>
      </c>
      <c r="C24" s="285"/>
      <c r="D24" s="84" t="e">
        <f>ЖН!#REF!</f>
        <v>#REF!</v>
      </c>
      <c r="E24" s="83" t="e">
        <f>ЖН!#REF!+ЖН!#REF!</f>
        <v>#REF!</v>
      </c>
      <c r="F24" s="83" t="e">
        <f>ЖН!#REF!+ЖН!#REF!</f>
        <v>#REF!</v>
      </c>
      <c r="G24" s="83" t="e">
        <f>ЖН!#REF!+ЖН!#REF!+ЖН!#REF!+ЖН!#REF!</f>
        <v>#REF!</v>
      </c>
      <c r="H24" s="83" t="e">
        <f>ОН!#REF!+ОН!#REF!</f>
        <v>#REF!</v>
      </c>
      <c r="I24" s="83" t="e">
        <f>ОН!#REF!+ОН!#REF!</f>
        <v>#REF!</v>
      </c>
      <c r="J24" s="83" t="e">
        <f>ОН!#REF!+ОН!#REF!+ОН!#REF!+ОН!#REF!</f>
        <v>#REF!</v>
      </c>
      <c r="K24" s="83" t="e">
        <f t="shared" si="1"/>
        <v>#REF!</v>
      </c>
      <c r="L24" s="98" t="e">
        <f t="shared" si="0"/>
        <v>#REF!</v>
      </c>
      <c r="M24" s="98" t="e">
        <f t="shared" si="2"/>
        <v>#REF!</v>
      </c>
      <c r="N24" s="98" t="e">
        <f t="shared" si="3"/>
        <v>#REF!</v>
      </c>
      <c r="O24" s="300"/>
      <c r="P24" s="301"/>
      <c r="Q24" s="302"/>
    </row>
    <row r="25" spans="1:17" s="6" customFormat="1" ht="34.5" customHeight="1" thickBot="1">
      <c r="A25" s="83">
        <v>13</v>
      </c>
      <c r="B25" s="285" t="e">
        <f>ЖН!#REF!</f>
        <v>#REF!</v>
      </c>
      <c r="C25" s="285"/>
      <c r="D25" s="84" t="e">
        <f>ЖН!#REF!</f>
        <v>#REF!</v>
      </c>
      <c r="E25" s="83" t="e">
        <f>ЖН!#REF!+ЖН!#REF!</f>
        <v>#REF!</v>
      </c>
      <c r="F25" s="83" t="e">
        <f>ЖН!#REF!+ЖН!#REF!</f>
        <v>#REF!</v>
      </c>
      <c r="G25" s="83" t="e">
        <f>ЖН!#REF!+ЖН!#REF!+ЖН!#REF!+ЖН!#REF!</f>
        <v>#REF!</v>
      </c>
      <c r="H25" s="83" t="e">
        <f>ОН!#REF!+ОН!#REF!</f>
        <v>#REF!</v>
      </c>
      <c r="I25" s="83" t="e">
        <f>ОН!#REF!+ОН!#REF!</f>
        <v>#REF!</v>
      </c>
      <c r="J25" s="83" t="e">
        <f>ОН!#REF!+ОН!#REF!+ОН!#REF!+ОН!#REF!</f>
        <v>#REF!</v>
      </c>
      <c r="K25" s="83" t="e">
        <f t="shared" si="1"/>
        <v>#REF!</v>
      </c>
      <c r="L25" s="98" t="e">
        <f t="shared" si="0"/>
        <v>#REF!</v>
      </c>
      <c r="M25" s="98" t="e">
        <f t="shared" si="2"/>
        <v>#REF!</v>
      </c>
      <c r="N25" s="98" t="e">
        <f t="shared" si="3"/>
        <v>#REF!</v>
      </c>
      <c r="O25" s="300"/>
      <c r="P25" s="301"/>
      <c r="Q25" s="302"/>
    </row>
    <row r="26" spans="1:17" s="6" customFormat="1" ht="34.5" customHeight="1" thickBot="1">
      <c r="A26" s="83">
        <v>14</v>
      </c>
      <c r="B26" s="285" t="e">
        <f>ЖН!#REF!</f>
        <v>#REF!</v>
      </c>
      <c r="C26" s="285"/>
      <c r="D26" s="84" t="e">
        <f>ЖН!#REF!</f>
        <v>#REF!</v>
      </c>
      <c r="E26" s="83" t="e">
        <f>ЖН!#REF!+ЖН!#REF!</f>
        <v>#REF!</v>
      </c>
      <c r="F26" s="83" t="e">
        <f>ЖН!#REF!+ЖН!#REF!</f>
        <v>#REF!</v>
      </c>
      <c r="G26" s="83" t="e">
        <f>ЖН!#REF!+ЖН!#REF!+ЖН!#REF!+ЖН!#REF!</f>
        <v>#REF!</v>
      </c>
      <c r="H26" s="83" t="e">
        <f>ОН!#REF!+ОН!#REF!</f>
        <v>#REF!</v>
      </c>
      <c r="I26" s="83" t="e">
        <f>ОН!#REF!+ОН!#REF!</f>
        <v>#REF!</v>
      </c>
      <c r="J26" s="83" t="e">
        <f>ОН!#REF!+ОН!#REF!+ОН!#REF!+ОН!#REF!</f>
        <v>#REF!</v>
      </c>
      <c r="K26" s="83" t="e">
        <f t="shared" si="1"/>
        <v>#REF!</v>
      </c>
      <c r="L26" s="98" t="e">
        <f t="shared" si="0"/>
        <v>#REF!</v>
      </c>
      <c r="M26" s="98" t="e">
        <f t="shared" si="2"/>
        <v>#REF!</v>
      </c>
      <c r="N26" s="98" t="e">
        <f t="shared" si="3"/>
        <v>#REF!</v>
      </c>
      <c r="O26" s="300"/>
      <c r="P26" s="301"/>
      <c r="Q26" s="302"/>
    </row>
    <row r="27" spans="1:17" s="6" customFormat="1" ht="34.5" customHeight="1" thickBot="1">
      <c r="A27" s="83">
        <v>15</v>
      </c>
      <c r="B27" s="285" t="e">
        <f>ЖН!#REF!</f>
        <v>#REF!</v>
      </c>
      <c r="C27" s="285"/>
      <c r="D27" s="84" t="e">
        <f>ЖН!#REF!</f>
        <v>#REF!</v>
      </c>
      <c r="E27" s="83" t="e">
        <f>ЖН!#REF!+ЖН!#REF!</f>
        <v>#REF!</v>
      </c>
      <c r="F27" s="83" t="e">
        <f>ЖН!#REF!+ЖН!#REF!</f>
        <v>#REF!</v>
      </c>
      <c r="G27" s="83" t="e">
        <f>ЖН!#REF!+ЖН!#REF!+ЖН!#REF!+ЖН!#REF!</f>
        <v>#REF!</v>
      </c>
      <c r="H27" s="83" t="e">
        <f>ОН!#REF!+ОН!#REF!</f>
        <v>#REF!</v>
      </c>
      <c r="I27" s="83" t="e">
        <f>ОН!#REF!+ОН!#REF!</f>
        <v>#REF!</v>
      </c>
      <c r="J27" s="83" t="e">
        <f>ОН!#REF!+ОН!#REF!+ОН!#REF!+ОН!#REF!</f>
        <v>#REF!</v>
      </c>
      <c r="K27" s="83" t="e">
        <f t="shared" si="1"/>
        <v>#REF!</v>
      </c>
      <c r="L27" s="98" t="e">
        <f t="shared" si="0"/>
        <v>#REF!</v>
      </c>
      <c r="M27" s="98" t="e">
        <f t="shared" si="2"/>
        <v>#REF!</v>
      </c>
      <c r="N27" s="98" t="e">
        <f t="shared" si="3"/>
        <v>#REF!</v>
      </c>
      <c r="O27" s="300"/>
      <c r="P27" s="301"/>
      <c r="Q27" s="302"/>
    </row>
    <row r="28" spans="1:17" s="6" customFormat="1" ht="34.5" customHeight="1" thickBot="1">
      <c r="A28" s="83">
        <v>16</v>
      </c>
      <c r="B28" s="285" t="e">
        <f>ЖН!#REF!</f>
        <v>#REF!</v>
      </c>
      <c r="C28" s="285"/>
      <c r="D28" s="84" t="e">
        <f>ЖН!#REF!</f>
        <v>#REF!</v>
      </c>
      <c r="E28" s="83" t="e">
        <f>ЖН!#REF!+ЖН!#REF!</f>
        <v>#REF!</v>
      </c>
      <c r="F28" s="83" t="e">
        <f>ЖН!#REF!+ЖН!#REF!</f>
        <v>#REF!</v>
      </c>
      <c r="G28" s="83" t="e">
        <f>ЖН!#REF!+ЖН!#REF!+ЖН!#REF!+ЖН!#REF!</f>
        <v>#REF!</v>
      </c>
      <c r="H28" s="83" t="e">
        <f>ОН!#REF!+ОН!#REF!</f>
        <v>#REF!</v>
      </c>
      <c r="I28" s="83" t="e">
        <f>ОН!#REF!+ОН!#REF!</f>
        <v>#REF!</v>
      </c>
      <c r="J28" s="83" t="e">
        <f>ОН!#REF!+ОН!#REF!+ОН!#REF!+ОН!#REF!</f>
        <v>#REF!</v>
      </c>
      <c r="K28" s="83" t="e">
        <f t="shared" si="1"/>
        <v>#REF!</v>
      </c>
      <c r="L28" s="98" t="e">
        <f t="shared" si="0"/>
        <v>#REF!</v>
      </c>
      <c r="M28" s="98" t="e">
        <f t="shared" si="2"/>
        <v>#REF!</v>
      </c>
      <c r="N28" s="98" t="e">
        <f t="shared" si="3"/>
        <v>#REF!</v>
      </c>
      <c r="O28" s="300"/>
      <c r="P28" s="301"/>
      <c r="Q28" s="302"/>
    </row>
    <row r="29" spans="1:17" s="6" customFormat="1" ht="34.5" customHeight="1" thickBot="1">
      <c r="A29" s="83">
        <v>17</v>
      </c>
      <c r="B29" s="285" t="e">
        <f>ЖН!#REF!</f>
        <v>#REF!</v>
      </c>
      <c r="C29" s="285"/>
      <c r="D29" s="84" t="e">
        <f>ЖН!#REF!</f>
        <v>#REF!</v>
      </c>
      <c r="E29" s="83" t="e">
        <f>ЖН!#REF!+ЖН!#REF!</f>
        <v>#REF!</v>
      </c>
      <c r="F29" s="83" t="e">
        <f>ЖН!#REF!+ЖН!#REF!</f>
        <v>#REF!</v>
      </c>
      <c r="G29" s="83" t="e">
        <f>ЖН!#REF!+ЖН!#REF!+ЖН!#REF!+ЖН!#REF!</f>
        <v>#REF!</v>
      </c>
      <c r="H29" s="83" t="e">
        <f>ОН!#REF!+ОН!#REF!</f>
        <v>#REF!</v>
      </c>
      <c r="I29" s="83" t="e">
        <f>ОН!#REF!+ОН!#REF!</f>
        <v>#REF!</v>
      </c>
      <c r="J29" s="83" t="e">
        <f>ОН!#REF!+ОН!#REF!+ОН!#REF!+ОН!#REF!</f>
        <v>#REF!</v>
      </c>
      <c r="K29" s="83" t="e">
        <f t="shared" si="1"/>
        <v>#REF!</v>
      </c>
      <c r="L29" s="98" t="e">
        <f t="shared" si="0"/>
        <v>#REF!</v>
      </c>
      <c r="M29" s="98" t="e">
        <f t="shared" si="2"/>
        <v>#REF!</v>
      </c>
      <c r="N29" s="98" t="e">
        <f t="shared" si="3"/>
        <v>#REF!</v>
      </c>
      <c r="O29" s="300"/>
      <c r="P29" s="301"/>
      <c r="Q29" s="302"/>
    </row>
    <row r="30" spans="1:17" s="6" customFormat="1" ht="34.5" customHeight="1" thickBot="1">
      <c r="A30" s="83">
        <v>18</v>
      </c>
      <c r="B30" s="285" t="e">
        <f>ЖН!#REF!</f>
        <v>#REF!</v>
      </c>
      <c r="C30" s="285"/>
      <c r="D30" s="84" t="e">
        <f>ЖН!#REF!</f>
        <v>#REF!</v>
      </c>
      <c r="E30" s="83"/>
      <c r="F30" s="83"/>
      <c r="G30" s="83" t="e">
        <f>ЖН!#REF!+ЖН!#REF!+ЖН!#REF!+ЖН!#REF!</f>
        <v>#REF!</v>
      </c>
      <c r="H30" s="83" t="e">
        <f>ОН!#REF!+ОН!#REF!</f>
        <v>#REF!</v>
      </c>
      <c r="I30" s="83" t="e">
        <f>ОН!#REF!+ОН!#REF!</f>
        <v>#REF!</v>
      </c>
      <c r="J30" s="83" t="e">
        <f>ОН!#REF!+ОН!#REF!+ОН!#REF!+ОН!#REF!</f>
        <v>#REF!</v>
      </c>
      <c r="K30" s="83" t="e">
        <f>G30+J30</f>
        <v>#REF!</v>
      </c>
      <c r="L30" s="98" t="e">
        <f>IF(OR(K30&lt;39),"-","")</f>
        <v>#REF!</v>
      </c>
      <c r="M30" s="98" t="e">
        <f>IF(L30="-",K30,"")</f>
        <v>#REF!</v>
      </c>
      <c r="N30" s="98" t="e">
        <f>IF(L30="-","-","")</f>
        <v>#REF!</v>
      </c>
      <c r="O30" s="300"/>
      <c r="P30" s="301"/>
      <c r="Q30" s="302"/>
    </row>
    <row r="31" spans="1:17" s="6" customFormat="1" ht="34.5" customHeight="1" thickBot="1">
      <c r="A31" s="83">
        <v>19</v>
      </c>
      <c r="B31" s="285" t="e">
        <f>ЖН!#REF!</f>
        <v>#REF!</v>
      </c>
      <c r="C31" s="285"/>
      <c r="D31" s="84" t="e">
        <f>ЖН!#REF!</f>
        <v>#REF!</v>
      </c>
      <c r="E31" s="83"/>
      <c r="F31" s="83"/>
      <c r="G31" s="83" t="e">
        <f>ЖН!#REF!+ЖН!#REF!+ЖН!#REF!+ЖН!#REF!</f>
        <v>#REF!</v>
      </c>
      <c r="H31" s="83" t="e">
        <f>ОН!#REF!+ОН!#REF!</f>
        <v>#REF!</v>
      </c>
      <c r="I31" s="83" t="e">
        <f>ОН!#REF!+ОН!#REF!</f>
        <v>#REF!</v>
      </c>
      <c r="J31" s="83" t="e">
        <f>ОН!#REF!+ОН!#REF!+ОН!#REF!+ОН!#REF!</f>
        <v>#REF!</v>
      </c>
      <c r="K31" s="83" t="e">
        <f>G31+J31</f>
        <v>#REF!</v>
      </c>
      <c r="L31" s="98" t="e">
        <f>IF(OR(K31&lt;39),"-","")</f>
        <v>#REF!</v>
      </c>
      <c r="M31" s="98" t="e">
        <f>IF(L31="-",K31,"")</f>
        <v>#REF!</v>
      </c>
      <c r="N31" s="98" t="e">
        <f>IF(L31="-","-","")</f>
        <v>#REF!</v>
      </c>
      <c r="O31" s="300"/>
      <c r="P31" s="301"/>
      <c r="Q31" s="302"/>
    </row>
    <row r="32" spans="1:17" s="6" customFormat="1" ht="34.5" customHeight="1" thickBot="1">
      <c r="A32" s="83">
        <v>20</v>
      </c>
      <c r="B32" s="285" t="e">
        <f>ЖН!#REF!</f>
        <v>#REF!</v>
      </c>
      <c r="C32" s="285"/>
      <c r="D32" s="84" t="e">
        <f>ЖН!#REF!</f>
        <v>#REF!</v>
      </c>
      <c r="E32" s="83"/>
      <c r="F32" s="83"/>
      <c r="G32" s="83" t="e">
        <f>ЖН!#REF!+ЖН!#REF!+ЖН!#REF!+ЖН!#REF!</f>
        <v>#REF!</v>
      </c>
      <c r="H32" s="83" t="e">
        <f>ОН!#REF!+ОН!#REF!</f>
        <v>#REF!</v>
      </c>
      <c r="I32" s="83" t="e">
        <f>ОН!#REF!+ОН!#REF!</f>
        <v>#REF!</v>
      </c>
      <c r="J32" s="83" t="e">
        <f>ОН!#REF!+ОН!#REF!+ОН!#REF!+ОН!#REF!</f>
        <v>#REF!</v>
      </c>
      <c r="K32" s="83" t="e">
        <f>G32+J32</f>
        <v>#REF!</v>
      </c>
      <c r="L32" s="98" t="e">
        <f>IF(OR(K32&lt;39),"-","")</f>
        <v>#REF!</v>
      </c>
      <c r="M32" s="98" t="e">
        <f>IF(L32="-",K32,"")</f>
        <v>#REF!</v>
      </c>
      <c r="N32" s="98" t="e">
        <f>IF(L32="-","-","")</f>
        <v>#REF!</v>
      </c>
      <c r="O32" s="300"/>
      <c r="P32" s="301"/>
      <c r="Q32" s="302"/>
    </row>
    <row r="33" spans="1:17" ht="49.5" customHeight="1" thickBot="1">
      <c r="A33" s="306" t="s">
        <v>14</v>
      </c>
      <c r="B33" s="306"/>
      <c r="C33" s="306"/>
      <c r="D33" s="87"/>
      <c r="E33" s="88"/>
      <c r="F33" s="89"/>
      <c r="G33" s="89"/>
      <c r="H33" s="89"/>
      <c r="I33" s="88"/>
      <c r="J33" s="88"/>
      <c r="K33" s="90"/>
      <c r="L33" s="90"/>
      <c r="M33" s="88"/>
      <c r="N33" s="88"/>
      <c r="O33" s="303"/>
      <c r="P33" s="304"/>
      <c r="Q33" s="305"/>
    </row>
    <row r="34" spans="1:3" ht="19.5" customHeight="1">
      <c r="A34" s="293"/>
      <c r="B34" s="293"/>
      <c r="C34" s="293"/>
    </row>
    <row r="35" spans="1:16" ht="18">
      <c r="A35" s="22"/>
      <c r="B35" s="22"/>
      <c r="C35" s="51" t="s">
        <v>15</v>
      </c>
      <c r="D35" s="44">
        <f>M!G20</f>
        <v>20</v>
      </c>
      <c r="E35" s="56"/>
      <c r="F35" s="56"/>
      <c r="G35" s="25" t="s">
        <v>80</v>
      </c>
      <c r="H35" s="25"/>
      <c r="I35" s="25"/>
      <c r="J35" s="25"/>
      <c r="K35" s="17"/>
      <c r="L35" s="17"/>
      <c r="M35" s="17"/>
      <c r="N35" s="26"/>
      <c r="O35" s="17"/>
      <c r="P35" s="17"/>
    </row>
    <row r="36" spans="1:16" ht="18">
      <c r="A36" s="22"/>
      <c r="B36" s="22"/>
      <c r="C36" s="23"/>
      <c r="D36" s="57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  <c r="P36" s="17"/>
    </row>
    <row r="37" spans="1:16" ht="21" customHeight="1">
      <c r="A37" s="17"/>
      <c r="B37" s="17"/>
      <c r="C37" s="26"/>
      <c r="D37" s="294" t="s">
        <v>16</v>
      </c>
      <c r="E37" s="294"/>
      <c r="F37" s="294"/>
      <c r="G37" s="294"/>
      <c r="H37" s="25"/>
      <c r="I37" s="24"/>
      <c r="J37" s="24"/>
      <c r="K37" s="295" t="s">
        <v>17</v>
      </c>
      <c r="L37" s="295"/>
      <c r="M37" s="24"/>
      <c r="N37" s="24"/>
      <c r="O37" s="17"/>
      <c r="P37" s="17"/>
    </row>
    <row r="38" spans="1:16" ht="18">
      <c r="A38" s="296"/>
      <c r="B38" s="296"/>
      <c r="C38" s="29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8">
      <c r="A39" s="26" t="s">
        <v>75</v>
      </c>
      <c r="B39" s="26"/>
      <c r="C39" s="26"/>
      <c r="D39" s="270" t="str">
        <f>M!F20</f>
        <v>А.Ибрагимов</v>
      </c>
      <c r="E39" s="270"/>
      <c r="F39" s="270"/>
      <c r="G39" s="270"/>
      <c r="H39" s="56"/>
      <c r="I39" s="56"/>
      <c r="J39" s="56"/>
      <c r="K39" s="25" t="s">
        <v>18</v>
      </c>
      <c r="L39" s="25"/>
      <c r="M39" s="24"/>
      <c r="N39" s="60"/>
      <c r="O39" s="60" t="str">
        <f>M!G9</f>
        <v>Ф.Эрназаров</v>
      </c>
      <c r="P39" s="60"/>
    </row>
    <row r="40" spans="1:16" ht="18">
      <c r="A40" s="290" t="s">
        <v>19</v>
      </c>
      <c r="B40" s="290"/>
      <c r="C40" s="27" t="s">
        <v>1</v>
      </c>
      <c r="D40" s="272" t="s">
        <v>20</v>
      </c>
      <c r="E40" s="272"/>
      <c r="F40" s="272"/>
      <c r="G40" s="272"/>
      <c r="H40" s="56"/>
      <c r="I40" s="28"/>
      <c r="J40" s="28"/>
      <c r="K40" s="17"/>
      <c r="L40" s="17"/>
      <c r="M40" s="272" t="s">
        <v>21</v>
      </c>
      <c r="N40" s="272"/>
      <c r="O40" s="272" t="s">
        <v>20</v>
      </c>
      <c r="P40" s="272"/>
    </row>
  </sheetData>
  <sheetProtection/>
  <mergeCells count="71">
    <mergeCell ref="A38:C38"/>
    <mergeCell ref="A40:B40"/>
    <mergeCell ref="M40:N40"/>
    <mergeCell ref="D39:G39"/>
    <mergeCell ref="D40:G40"/>
    <mergeCell ref="A2:P2"/>
    <mergeCell ref="A3:P3"/>
    <mergeCell ref="A6:P6"/>
    <mergeCell ref="A34:C34"/>
    <mergeCell ref="O40:P40"/>
    <mergeCell ref="O1:P1"/>
    <mergeCell ref="A33:C33"/>
    <mergeCell ref="B25:C25"/>
    <mergeCell ref="B26:C26"/>
    <mergeCell ref="B29:C29"/>
    <mergeCell ref="B27:C27"/>
    <mergeCell ref="B30:C30"/>
    <mergeCell ref="B31:C31"/>
    <mergeCell ref="B32:C32"/>
    <mergeCell ref="B28:C28"/>
    <mergeCell ref="D37:G37"/>
    <mergeCell ref="K37:L37"/>
    <mergeCell ref="B23:C23"/>
    <mergeCell ref="B24:C24"/>
    <mergeCell ref="O23:Q23"/>
    <mergeCell ref="B21:C21"/>
    <mergeCell ref="O31:Q31"/>
    <mergeCell ref="O30:Q30"/>
    <mergeCell ref="O18:Q18"/>
    <mergeCell ref="O19:Q19"/>
    <mergeCell ref="O20:Q20"/>
    <mergeCell ref="O21:Q21"/>
    <mergeCell ref="B22:C22"/>
    <mergeCell ref="B19:C19"/>
    <mergeCell ref="B20:C20"/>
    <mergeCell ref="O17:Q17"/>
    <mergeCell ref="B11:C12"/>
    <mergeCell ref="D11:D12"/>
    <mergeCell ref="E11:K11"/>
    <mergeCell ref="B18:C18"/>
    <mergeCell ref="B15:C15"/>
    <mergeCell ref="B16:C16"/>
    <mergeCell ref="O15:Q15"/>
    <mergeCell ref="O16:Q16"/>
    <mergeCell ref="O13:Q13"/>
    <mergeCell ref="H7:I7"/>
    <mergeCell ref="A8:B8"/>
    <mergeCell ref="C9:F9"/>
    <mergeCell ref="B13:C13"/>
    <mergeCell ref="B14:C14"/>
    <mergeCell ref="N11:N12"/>
    <mergeCell ref="O14:Q14"/>
    <mergeCell ref="B17:C17"/>
    <mergeCell ref="A4:I4"/>
    <mergeCell ref="A5:H5"/>
    <mergeCell ref="E7:F7"/>
    <mergeCell ref="M9:O9"/>
    <mergeCell ref="H9:K9"/>
    <mergeCell ref="A11:A12"/>
    <mergeCell ref="L11:L12"/>
    <mergeCell ref="M11:M12"/>
    <mergeCell ref="O11:Q12"/>
    <mergeCell ref="O32:Q32"/>
    <mergeCell ref="O22:Q22"/>
    <mergeCell ref="O33:Q33"/>
    <mergeCell ref="O24:Q24"/>
    <mergeCell ref="O25:Q25"/>
    <mergeCell ref="O26:Q26"/>
    <mergeCell ref="O27:Q27"/>
    <mergeCell ref="O28:Q28"/>
    <mergeCell ref="O29:Q2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view="pageLayout" zoomScaleSheetLayoutView="100" workbookViewId="0" topLeftCell="A1">
      <selection activeCell="J33" sqref="J33"/>
    </sheetView>
  </sheetViews>
  <sheetFormatPr defaultColWidth="9.140625" defaultRowHeight="12.75"/>
  <cols>
    <col min="1" max="2" width="4.57421875" style="5" customWidth="1"/>
    <col min="3" max="3" width="40.28125" style="5" customWidth="1"/>
    <col min="4" max="4" width="13.8515625" style="5" customWidth="1"/>
    <col min="5" max="6" width="4.7109375" style="5" hidden="1" customWidth="1"/>
    <col min="7" max="7" width="10.140625" style="5" customWidth="1"/>
    <col min="8" max="8" width="4.7109375" style="5" hidden="1" customWidth="1"/>
    <col min="9" max="9" width="4.28125" style="5" hidden="1" customWidth="1"/>
    <col min="10" max="10" width="12.140625" style="5" customWidth="1"/>
    <col min="11" max="11" width="12.421875" style="5" customWidth="1"/>
    <col min="12" max="12" width="9.57421875" style="5" customWidth="1"/>
    <col min="13" max="13" width="12.28125" style="5" customWidth="1"/>
    <col min="14" max="14" width="10.140625" style="5" customWidth="1"/>
    <col min="15" max="15" width="14.851562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81" t="str">
        <f>M!C6</f>
        <v>12-шакл</v>
      </c>
    </row>
    <row r="2" spans="1:15" ht="15.75" customHeight="1">
      <c r="A2" s="273" t="s">
        <v>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15.75" customHeight="1">
      <c r="A3" s="273" t="s">
        <v>37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ht="15.75" customHeight="1">
      <c r="A4" s="274" t="s">
        <v>38</v>
      </c>
      <c r="B4" s="274"/>
      <c r="C4" s="274"/>
      <c r="D4" s="274"/>
      <c r="E4" s="274"/>
      <c r="F4" s="274"/>
      <c r="G4" s="274"/>
      <c r="H4" s="274"/>
      <c r="I4" s="274"/>
      <c r="J4" s="18" t="s">
        <v>22</v>
      </c>
      <c r="K4" s="31" t="str">
        <f>M!C1</f>
        <v>17-</v>
      </c>
      <c r="L4" s="31"/>
      <c r="M4" s="19"/>
      <c r="N4" s="19"/>
      <c r="O4" s="19"/>
    </row>
    <row r="5" spans="1:15" ht="15.75" customHeight="1">
      <c r="A5" s="274" t="str">
        <f>M!C20</f>
        <v>2016-2017 ўқув йили  </v>
      </c>
      <c r="B5" s="274"/>
      <c r="C5" s="274"/>
      <c r="D5" s="274"/>
      <c r="E5" s="274"/>
      <c r="F5" s="274"/>
      <c r="G5" s="274"/>
      <c r="H5" s="274"/>
      <c r="I5" s="54"/>
      <c r="J5" s="54" t="str">
        <f>M!C2</f>
        <v>Кузги</v>
      </c>
      <c r="K5" s="53" t="s">
        <v>24</v>
      </c>
      <c r="N5" s="53"/>
      <c r="O5" s="53"/>
    </row>
    <row r="6" spans="1:15" ht="15.75" customHeight="1">
      <c r="A6" s="273" t="str">
        <f>M!B20</f>
        <v>Сув хўжалигида менежмент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</row>
    <row r="7" spans="1:15" ht="15.75" customHeight="1">
      <c r="A7" s="18"/>
      <c r="B7" s="18"/>
      <c r="C7" s="59">
        <f>M!C3</f>
        <v>1</v>
      </c>
      <c r="D7" s="58" t="s">
        <v>6</v>
      </c>
      <c r="E7" s="275"/>
      <c r="F7" s="275"/>
      <c r="G7" s="30">
        <f>M!C4</f>
        <v>1</v>
      </c>
      <c r="H7" s="275"/>
      <c r="I7" s="275"/>
      <c r="J7" s="58" t="s">
        <v>23</v>
      </c>
      <c r="K7" s="30">
        <f>M!C5</f>
        <v>1</v>
      </c>
      <c r="L7" s="20" t="s">
        <v>7</v>
      </c>
      <c r="M7" s="20"/>
      <c r="N7" s="20"/>
      <c r="O7" s="20"/>
    </row>
    <row r="8" spans="1:15" ht="15.75" customHeight="1">
      <c r="A8" s="276" t="s">
        <v>39</v>
      </c>
      <c r="B8" s="276"/>
      <c r="C8" s="55" t="str">
        <f>ЖН!L5</f>
        <v>Рус   тили</v>
      </c>
      <c r="D8" s="50" t="s">
        <v>50</v>
      </c>
      <c r="E8" s="50"/>
      <c r="F8" s="50"/>
      <c r="G8" s="64" t="str">
        <f>ЖН!L6</f>
        <v>Юсупов Э</v>
      </c>
      <c r="H8" s="64"/>
      <c r="I8" s="66"/>
      <c r="J8" s="66"/>
      <c r="K8" s="63"/>
      <c r="L8" s="43" t="s">
        <v>49</v>
      </c>
      <c r="M8" s="43"/>
      <c r="N8" s="62">
        <f>ЖН!L7</f>
        <v>0</v>
      </c>
      <c r="O8" s="65"/>
    </row>
    <row r="9" spans="1:15" ht="18.75" customHeight="1">
      <c r="A9" s="21" t="s">
        <v>25</v>
      </c>
      <c r="B9" s="21"/>
      <c r="C9" s="281" t="s">
        <v>26</v>
      </c>
      <c r="D9" s="281"/>
      <c r="E9" s="281"/>
      <c r="F9" s="281"/>
      <c r="G9" s="32">
        <f>M!C10</f>
        <v>93</v>
      </c>
      <c r="H9" s="283" t="s">
        <v>43</v>
      </c>
      <c r="I9" s="283"/>
      <c r="J9" s="283"/>
      <c r="K9" s="283"/>
      <c r="L9" s="32">
        <f>M!E10</f>
        <v>13</v>
      </c>
      <c r="M9" s="69" t="str">
        <f>M!F8</f>
        <v>Феврал. 2017й.</v>
      </c>
      <c r="N9" s="45"/>
      <c r="O9" s="45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2.75" customHeight="1" thickBot="1">
      <c r="A11" s="277" t="s">
        <v>0</v>
      </c>
      <c r="B11" s="278" t="s">
        <v>40</v>
      </c>
      <c r="C11" s="278"/>
      <c r="D11" s="279" t="s">
        <v>8</v>
      </c>
      <c r="E11" s="278" t="s">
        <v>9</v>
      </c>
      <c r="F11" s="278"/>
      <c r="G11" s="278"/>
      <c r="H11" s="278"/>
      <c r="I11" s="278"/>
      <c r="J11" s="278"/>
      <c r="K11" s="278"/>
      <c r="L11" s="280" t="s">
        <v>10</v>
      </c>
      <c r="M11" s="280" t="s">
        <v>11</v>
      </c>
      <c r="N11" s="280" t="s">
        <v>12</v>
      </c>
      <c r="O11" s="278" t="s">
        <v>13</v>
      </c>
    </row>
    <row r="12" spans="1:15" ht="75" customHeight="1" thickBot="1">
      <c r="A12" s="277"/>
      <c r="B12" s="278"/>
      <c r="C12" s="278"/>
      <c r="D12" s="279"/>
      <c r="E12" s="82" t="s">
        <v>63</v>
      </c>
      <c r="F12" s="82" t="s">
        <v>71</v>
      </c>
      <c r="G12" s="82" t="s">
        <v>72</v>
      </c>
      <c r="H12" s="82" t="s">
        <v>73</v>
      </c>
      <c r="I12" s="82" t="s">
        <v>35</v>
      </c>
      <c r="J12" s="82" t="s">
        <v>57</v>
      </c>
      <c r="K12" s="82" t="s">
        <v>60</v>
      </c>
      <c r="L12" s="280"/>
      <c r="M12" s="280"/>
      <c r="N12" s="280"/>
      <c r="O12" s="278"/>
    </row>
    <row r="13" spans="1:15" s="6" customFormat="1" ht="27.75" customHeight="1" thickBot="1">
      <c r="A13" s="83">
        <v>1</v>
      </c>
      <c r="B13" s="307" t="str">
        <f>ЖН!B9</f>
        <v>Раҳмонов Маҳмуджон Зайниддин ўғли</v>
      </c>
      <c r="C13" s="307"/>
      <c r="D13" s="84">
        <f>ЖН!C9</f>
        <v>0</v>
      </c>
      <c r="E13" s="83">
        <f>ЖН!L9+ЖН!M9</f>
        <v>3</v>
      </c>
      <c r="F13" s="83">
        <f>ЖН!N9+ЖН!O9</f>
        <v>0</v>
      </c>
      <c r="G13" s="83">
        <f>ЖН!L9+ЖН!M9+ЖН!N9+ЖН!O9</f>
        <v>3</v>
      </c>
      <c r="H13" s="83" t="e">
        <f>ОН!#REF!+ОН!#REF!</f>
        <v>#REF!</v>
      </c>
      <c r="I13" s="83" t="e">
        <f>ОН!#REF!+ОН!#REF!</f>
        <v>#REF!</v>
      </c>
      <c r="J13" s="83">
        <f>ОН!L9+ОН!M9+ОН!N9+ОН!O9</f>
        <v>0</v>
      </c>
      <c r="K13" s="83">
        <f>G13+J13</f>
        <v>3</v>
      </c>
      <c r="L13" s="86" t="str">
        <f aca="true" t="shared" si="0" ref="L13:L29">IF(OR(K13&lt;39),"-","")</f>
        <v>-</v>
      </c>
      <c r="M13" s="86">
        <f>IF(L13="-",K13,"")</f>
        <v>3</v>
      </c>
      <c r="N13" s="86" t="str">
        <f>IF(L13="-","-","")</f>
        <v>-</v>
      </c>
      <c r="O13" s="86"/>
    </row>
    <row r="14" spans="1:15" s="6" customFormat="1" ht="27.75" customHeight="1" thickBot="1">
      <c r="A14" s="83">
        <v>2</v>
      </c>
      <c r="B14" s="307" t="str">
        <f>ЖН!B10</f>
        <v>Раҳимова Ҳамида Феруз қизи</v>
      </c>
      <c r="C14" s="307"/>
      <c r="D14" s="84">
        <f>ЖН!C10</f>
        <v>0</v>
      </c>
      <c r="E14" s="83">
        <f>ЖН!L10+ЖН!M10</f>
        <v>4</v>
      </c>
      <c r="F14" s="83">
        <f>ЖН!N10+ЖН!O10</f>
        <v>0</v>
      </c>
      <c r="G14" s="83">
        <f>ЖН!L10+ЖН!M10+ЖН!N10+ЖН!O10</f>
        <v>4</v>
      </c>
      <c r="H14" s="83" t="e">
        <f>ОН!#REF!+ОН!#REF!</f>
        <v>#REF!</v>
      </c>
      <c r="I14" s="83" t="e">
        <f>ОН!#REF!+ОН!#REF!</f>
        <v>#REF!</v>
      </c>
      <c r="J14" s="83">
        <f>ОН!L10+ОН!M10+ОН!N10+ОН!O10</f>
        <v>0</v>
      </c>
      <c r="K14" s="83">
        <f aca="true" t="shared" si="1" ref="K14:K29">G14+J14</f>
        <v>4</v>
      </c>
      <c r="L14" s="86" t="str">
        <f t="shared" si="0"/>
        <v>-</v>
      </c>
      <c r="M14" s="86">
        <f aca="true" t="shared" si="2" ref="M14:M32">IF(L14="-",K14,"")</f>
        <v>4</v>
      </c>
      <c r="N14" s="86" t="str">
        <f aca="true" t="shared" si="3" ref="N14:N32">IF(L14="-","-","")</f>
        <v>-</v>
      </c>
      <c r="O14" s="86"/>
    </row>
    <row r="15" spans="1:15" s="6" customFormat="1" ht="27.75" customHeight="1" thickBot="1">
      <c r="A15" s="83">
        <v>3</v>
      </c>
      <c r="B15" s="307" t="str">
        <f>ЖН!B11</f>
        <v>Шарипов Сирожиддин Максудбекович</v>
      </c>
      <c r="C15" s="307"/>
      <c r="D15" s="84">
        <f>ЖН!C11</f>
        <v>0</v>
      </c>
      <c r="E15" s="83">
        <f>ЖН!L11+ЖН!M11</f>
        <v>4</v>
      </c>
      <c r="F15" s="83">
        <f>ЖН!N11+ЖН!O11</f>
        <v>0</v>
      </c>
      <c r="G15" s="83">
        <f>ЖН!L11+ЖН!M11+ЖН!N11+ЖН!O11</f>
        <v>4</v>
      </c>
      <c r="H15" s="83" t="e">
        <f>ОН!#REF!+ОН!#REF!</f>
        <v>#REF!</v>
      </c>
      <c r="I15" s="83" t="e">
        <f>ОН!#REF!+ОН!#REF!</f>
        <v>#REF!</v>
      </c>
      <c r="J15" s="83">
        <f>ОН!L11+ОН!M11+ОН!N11+ОН!O11</f>
        <v>0</v>
      </c>
      <c r="K15" s="83">
        <f t="shared" si="1"/>
        <v>4</v>
      </c>
      <c r="L15" s="86" t="str">
        <f t="shared" si="0"/>
        <v>-</v>
      </c>
      <c r="M15" s="86">
        <f t="shared" si="2"/>
        <v>4</v>
      </c>
      <c r="N15" s="86" t="str">
        <f t="shared" si="3"/>
        <v>-</v>
      </c>
      <c r="O15" s="86"/>
    </row>
    <row r="16" spans="1:15" s="6" customFormat="1" ht="27.75" customHeight="1" thickBot="1">
      <c r="A16" s="83">
        <v>4</v>
      </c>
      <c r="B16" s="307" t="str">
        <f>ЖН!B24</f>
        <v>Абдуғаффоров Азизжон Фурқат ўғли</v>
      </c>
      <c r="C16" s="307"/>
      <c r="D16" s="84" t="e">
        <f>ЖН!#REF!</f>
        <v>#REF!</v>
      </c>
      <c r="E16" s="83" t="e">
        <f>ЖН!#REF!+ЖН!#REF!</f>
        <v>#REF!</v>
      </c>
      <c r="F16" s="83" t="e">
        <f>ЖН!#REF!+ЖН!#REF!</f>
        <v>#REF!</v>
      </c>
      <c r="G16" s="83" t="e">
        <f>ЖН!#REF!+ЖН!#REF!+ЖН!#REF!+ЖН!#REF!</f>
        <v>#REF!</v>
      </c>
      <c r="H16" s="83" t="e">
        <f>ОН!#REF!+ОН!#REF!</f>
        <v>#REF!</v>
      </c>
      <c r="I16" s="83" t="e">
        <f>ОН!#REF!+ОН!#REF!</f>
        <v>#REF!</v>
      </c>
      <c r="J16" s="83" t="e">
        <f>ОН!#REF!+ОН!#REF!+ОН!#REF!+ОН!#REF!</f>
        <v>#REF!</v>
      </c>
      <c r="K16" s="83" t="e">
        <f t="shared" si="1"/>
        <v>#REF!</v>
      </c>
      <c r="L16" s="86" t="e">
        <f t="shared" si="0"/>
        <v>#REF!</v>
      </c>
      <c r="M16" s="86" t="e">
        <f t="shared" si="2"/>
        <v>#REF!</v>
      </c>
      <c r="N16" s="86" t="e">
        <f t="shared" si="3"/>
        <v>#REF!</v>
      </c>
      <c r="O16" s="86"/>
    </row>
    <row r="17" spans="1:15" s="6" customFormat="1" ht="27.75" customHeight="1" thickBot="1">
      <c r="A17" s="83">
        <v>5</v>
      </c>
      <c r="B17" s="307" t="e">
        <f>ЖН!#REF!</f>
        <v>#REF!</v>
      </c>
      <c r="C17" s="307"/>
      <c r="D17" s="84" t="e">
        <f>ЖН!#REF!</f>
        <v>#REF!</v>
      </c>
      <c r="E17" s="83" t="e">
        <f>ЖН!#REF!+ЖН!#REF!</f>
        <v>#REF!</v>
      </c>
      <c r="F17" s="83" t="e">
        <f>ЖН!#REF!+ЖН!#REF!</f>
        <v>#REF!</v>
      </c>
      <c r="G17" s="83" t="e">
        <f>ЖН!#REF!+ЖН!#REF!+ЖН!#REF!+ЖН!#REF!</f>
        <v>#REF!</v>
      </c>
      <c r="H17" s="83" t="e">
        <f>ОН!#REF!+ОН!#REF!</f>
        <v>#REF!</v>
      </c>
      <c r="I17" s="83" t="e">
        <f>ОН!#REF!+ОН!#REF!</f>
        <v>#REF!</v>
      </c>
      <c r="J17" s="83" t="e">
        <f>ОН!#REF!+ОН!#REF!+ОН!#REF!+ОН!#REF!</f>
        <v>#REF!</v>
      </c>
      <c r="K17" s="83" t="e">
        <f t="shared" si="1"/>
        <v>#REF!</v>
      </c>
      <c r="L17" s="86" t="e">
        <f t="shared" si="0"/>
        <v>#REF!</v>
      </c>
      <c r="M17" s="86" t="e">
        <f t="shared" si="2"/>
        <v>#REF!</v>
      </c>
      <c r="N17" s="86" t="e">
        <f t="shared" si="3"/>
        <v>#REF!</v>
      </c>
      <c r="O17" s="86"/>
    </row>
    <row r="18" spans="1:15" s="6" customFormat="1" ht="27.75" customHeight="1" thickBot="1">
      <c r="A18" s="83">
        <v>6</v>
      </c>
      <c r="B18" s="307" t="e">
        <f>ЖН!#REF!</f>
        <v>#REF!</v>
      </c>
      <c r="C18" s="307"/>
      <c r="D18" s="84" t="e">
        <f>ЖН!#REF!</f>
        <v>#REF!</v>
      </c>
      <c r="E18" s="83" t="e">
        <f>ЖН!#REF!+ЖН!#REF!</f>
        <v>#REF!</v>
      </c>
      <c r="F18" s="83" t="e">
        <f>ЖН!#REF!+ЖН!#REF!</f>
        <v>#REF!</v>
      </c>
      <c r="G18" s="83" t="e">
        <f>ЖН!#REF!+ЖН!#REF!+ЖН!#REF!+ЖН!#REF!</f>
        <v>#REF!</v>
      </c>
      <c r="H18" s="83" t="e">
        <f>ОН!#REF!+ОН!#REF!</f>
        <v>#REF!</v>
      </c>
      <c r="I18" s="83" t="e">
        <f>ОН!#REF!+ОН!#REF!</f>
        <v>#REF!</v>
      </c>
      <c r="J18" s="83" t="e">
        <f>ОН!#REF!+ОН!#REF!+ОН!#REF!+ОН!#REF!</f>
        <v>#REF!</v>
      </c>
      <c r="K18" s="83" t="e">
        <f t="shared" si="1"/>
        <v>#REF!</v>
      </c>
      <c r="L18" s="86" t="e">
        <f t="shared" si="0"/>
        <v>#REF!</v>
      </c>
      <c r="M18" s="86" t="e">
        <f t="shared" si="2"/>
        <v>#REF!</v>
      </c>
      <c r="N18" s="86" t="e">
        <f t="shared" si="3"/>
        <v>#REF!</v>
      </c>
      <c r="O18" s="86"/>
    </row>
    <row r="19" spans="1:15" s="6" customFormat="1" ht="27.75" customHeight="1" thickBot="1">
      <c r="A19" s="83">
        <v>7</v>
      </c>
      <c r="B19" s="307" t="e">
        <f>ЖН!#REF!</f>
        <v>#REF!</v>
      </c>
      <c r="C19" s="307"/>
      <c r="D19" s="84" t="e">
        <f>ЖН!#REF!</f>
        <v>#REF!</v>
      </c>
      <c r="E19" s="83" t="e">
        <f>ЖН!#REF!+ЖН!#REF!</f>
        <v>#REF!</v>
      </c>
      <c r="F19" s="83" t="e">
        <f>ЖН!#REF!+ЖН!#REF!</f>
        <v>#REF!</v>
      </c>
      <c r="G19" s="83" t="e">
        <f>ЖН!#REF!+ЖН!#REF!+ЖН!#REF!+ЖН!#REF!</f>
        <v>#REF!</v>
      </c>
      <c r="H19" s="83" t="e">
        <f>ОН!#REF!+ОН!#REF!</f>
        <v>#REF!</v>
      </c>
      <c r="I19" s="83" t="e">
        <f>ОН!#REF!+ОН!#REF!</f>
        <v>#REF!</v>
      </c>
      <c r="J19" s="83" t="e">
        <f>ОН!#REF!+ОН!#REF!+ОН!#REF!+ОН!#REF!</f>
        <v>#REF!</v>
      </c>
      <c r="K19" s="83" t="e">
        <f t="shared" si="1"/>
        <v>#REF!</v>
      </c>
      <c r="L19" s="86" t="e">
        <f t="shared" si="0"/>
        <v>#REF!</v>
      </c>
      <c r="M19" s="86" t="e">
        <f t="shared" si="2"/>
        <v>#REF!</v>
      </c>
      <c r="N19" s="86" t="e">
        <f t="shared" si="3"/>
        <v>#REF!</v>
      </c>
      <c r="O19" s="86"/>
    </row>
    <row r="20" spans="1:15" s="6" customFormat="1" ht="27.75" customHeight="1" thickBot="1">
      <c r="A20" s="83">
        <v>8</v>
      </c>
      <c r="B20" s="307" t="e">
        <f>ЖН!#REF!</f>
        <v>#REF!</v>
      </c>
      <c r="C20" s="307"/>
      <c r="D20" s="84" t="e">
        <f>ЖН!#REF!</f>
        <v>#REF!</v>
      </c>
      <c r="E20" s="83" t="e">
        <f>ЖН!#REF!+ЖН!#REF!</f>
        <v>#REF!</v>
      </c>
      <c r="F20" s="83" t="e">
        <f>ЖН!#REF!+ЖН!#REF!</f>
        <v>#REF!</v>
      </c>
      <c r="G20" s="83" t="e">
        <f>ЖН!#REF!+ЖН!#REF!+ЖН!#REF!+ЖН!#REF!</f>
        <v>#REF!</v>
      </c>
      <c r="H20" s="83" t="e">
        <f>ОН!#REF!+ОН!#REF!</f>
        <v>#REF!</v>
      </c>
      <c r="I20" s="83" t="e">
        <f>ОН!#REF!+ОН!#REF!</f>
        <v>#REF!</v>
      </c>
      <c r="J20" s="83" t="e">
        <f>ОН!#REF!+ОН!#REF!+ОН!#REF!+ОН!#REF!</f>
        <v>#REF!</v>
      </c>
      <c r="K20" s="83" t="e">
        <f t="shared" si="1"/>
        <v>#REF!</v>
      </c>
      <c r="L20" s="86" t="e">
        <f t="shared" si="0"/>
        <v>#REF!</v>
      </c>
      <c r="M20" s="86" t="e">
        <f t="shared" si="2"/>
        <v>#REF!</v>
      </c>
      <c r="N20" s="86" t="e">
        <f t="shared" si="3"/>
        <v>#REF!</v>
      </c>
      <c r="O20" s="86"/>
    </row>
    <row r="21" spans="1:15" s="6" customFormat="1" ht="27.75" customHeight="1" thickBot="1">
      <c r="A21" s="83">
        <v>9</v>
      </c>
      <c r="B21" s="307" t="e">
        <f>ЖН!#REF!</f>
        <v>#REF!</v>
      </c>
      <c r="C21" s="307"/>
      <c r="D21" s="84" t="e">
        <f>ЖН!#REF!</f>
        <v>#REF!</v>
      </c>
      <c r="E21" s="83" t="e">
        <f>ЖН!#REF!+ЖН!#REF!</f>
        <v>#REF!</v>
      </c>
      <c r="F21" s="83" t="e">
        <f>ЖН!#REF!+ЖН!#REF!</f>
        <v>#REF!</v>
      </c>
      <c r="G21" s="83" t="e">
        <f>ЖН!#REF!+ЖН!#REF!+ЖН!#REF!+ЖН!#REF!</f>
        <v>#REF!</v>
      </c>
      <c r="H21" s="83" t="e">
        <f>ОН!#REF!+ОН!#REF!</f>
        <v>#REF!</v>
      </c>
      <c r="I21" s="83" t="e">
        <f>ОН!#REF!+ОН!#REF!</f>
        <v>#REF!</v>
      </c>
      <c r="J21" s="83" t="e">
        <f>ОН!#REF!+ОН!#REF!+ОН!#REF!+ОН!#REF!</f>
        <v>#REF!</v>
      </c>
      <c r="K21" s="83" t="e">
        <f t="shared" si="1"/>
        <v>#REF!</v>
      </c>
      <c r="L21" s="86" t="e">
        <f t="shared" si="0"/>
        <v>#REF!</v>
      </c>
      <c r="M21" s="86" t="e">
        <f t="shared" si="2"/>
        <v>#REF!</v>
      </c>
      <c r="N21" s="86" t="e">
        <f t="shared" si="3"/>
        <v>#REF!</v>
      </c>
      <c r="O21" s="86"/>
    </row>
    <row r="22" spans="1:15" s="6" customFormat="1" ht="27.75" customHeight="1" thickBot="1">
      <c r="A22" s="83">
        <v>10</v>
      </c>
      <c r="B22" s="307" t="e">
        <f>ЖН!#REF!</f>
        <v>#REF!</v>
      </c>
      <c r="C22" s="307"/>
      <c r="D22" s="84" t="e">
        <f>ЖН!#REF!</f>
        <v>#REF!</v>
      </c>
      <c r="E22" s="83" t="e">
        <f>ЖН!#REF!+ЖН!#REF!</f>
        <v>#REF!</v>
      </c>
      <c r="F22" s="83" t="e">
        <f>ЖН!#REF!+ЖН!#REF!</f>
        <v>#REF!</v>
      </c>
      <c r="G22" s="83" t="e">
        <f>ЖН!#REF!+ЖН!#REF!+ЖН!#REF!+ЖН!#REF!</f>
        <v>#REF!</v>
      </c>
      <c r="H22" s="83" t="e">
        <f>ОН!#REF!+ОН!#REF!</f>
        <v>#REF!</v>
      </c>
      <c r="I22" s="83" t="e">
        <f>ОН!#REF!+ОН!#REF!</f>
        <v>#REF!</v>
      </c>
      <c r="J22" s="83" t="e">
        <f>ОН!#REF!+ОН!#REF!+ОН!#REF!+ОН!#REF!</f>
        <v>#REF!</v>
      </c>
      <c r="K22" s="83" t="e">
        <f t="shared" si="1"/>
        <v>#REF!</v>
      </c>
      <c r="L22" s="86" t="e">
        <f t="shared" si="0"/>
        <v>#REF!</v>
      </c>
      <c r="M22" s="86" t="e">
        <f t="shared" si="2"/>
        <v>#REF!</v>
      </c>
      <c r="N22" s="86" t="e">
        <f t="shared" si="3"/>
        <v>#REF!</v>
      </c>
      <c r="O22" s="86"/>
    </row>
    <row r="23" spans="1:15" s="6" customFormat="1" ht="27.75" customHeight="1" thickBot="1">
      <c r="A23" s="83">
        <v>11</v>
      </c>
      <c r="B23" s="307" t="e">
        <f>ЖН!#REF!</f>
        <v>#REF!</v>
      </c>
      <c r="C23" s="307"/>
      <c r="D23" s="84" t="e">
        <f>ЖН!#REF!</f>
        <v>#REF!</v>
      </c>
      <c r="E23" s="83" t="e">
        <f>ЖН!#REF!+ЖН!#REF!</f>
        <v>#REF!</v>
      </c>
      <c r="F23" s="83" t="e">
        <f>ЖН!#REF!+ЖН!#REF!</f>
        <v>#REF!</v>
      </c>
      <c r="G23" s="83" t="e">
        <f>ЖН!#REF!+ЖН!#REF!+ЖН!#REF!+ЖН!#REF!</f>
        <v>#REF!</v>
      </c>
      <c r="H23" s="83" t="e">
        <f>ОН!#REF!+ОН!#REF!</f>
        <v>#REF!</v>
      </c>
      <c r="I23" s="83" t="e">
        <f>ОН!#REF!+ОН!#REF!</f>
        <v>#REF!</v>
      </c>
      <c r="J23" s="83" t="e">
        <f>ОН!#REF!+ОН!#REF!+ОН!#REF!+ОН!#REF!</f>
        <v>#REF!</v>
      </c>
      <c r="K23" s="83" t="e">
        <f t="shared" si="1"/>
        <v>#REF!</v>
      </c>
      <c r="L23" s="86" t="e">
        <f t="shared" si="0"/>
        <v>#REF!</v>
      </c>
      <c r="M23" s="86" t="e">
        <f t="shared" si="2"/>
        <v>#REF!</v>
      </c>
      <c r="N23" s="86" t="e">
        <f t="shared" si="3"/>
        <v>#REF!</v>
      </c>
      <c r="O23" s="86"/>
    </row>
    <row r="24" spans="1:15" s="6" customFormat="1" ht="27.75" customHeight="1" thickBot="1">
      <c r="A24" s="83">
        <v>12</v>
      </c>
      <c r="B24" s="307" t="e">
        <f>ЖН!#REF!</f>
        <v>#REF!</v>
      </c>
      <c r="C24" s="307"/>
      <c r="D24" s="84" t="e">
        <f>ЖН!#REF!</f>
        <v>#REF!</v>
      </c>
      <c r="E24" s="83" t="e">
        <f>ЖН!#REF!+ЖН!#REF!</f>
        <v>#REF!</v>
      </c>
      <c r="F24" s="83" t="e">
        <f>ЖН!#REF!+ЖН!#REF!</f>
        <v>#REF!</v>
      </c>
      <c r="G24" s="83" t="e">
        <f>ЖН!#REF!+ЖН!#REF!+ЖН!#REF!+ЖН!#REF!</f>
        <v>#REF!</v>
      </c>
      <c r="H24" s="83" t="e">
        <f>ОН!#REF!+ОН!#REF!</f>
        <v>#REF!</v>
      </c>
      <c r="I24" s="83" t="e">
        <f>ОН!#REF!+ОН!#REF!</f>
        <v>#REF!</v>
      </c>
      <c r="J24" s="83" t="e">
        <f>ОН!#REF!+ОН!#REF!+ОН!#REF!+ОН!#REF!</f>
        <v>#REF!</v>
      </c>
      <c r="K24" s="83" t="e">
        <f t="shared" si="1"/>
        <v>#REF!</v>
      </c>
      <c r="L24" s="86" t="e">
        <f t="shared" si="0"/>
        <v>#REF!</v>
      </c>
      <c r="M24" s="86" t="e">
        <f t="shared" si="2"/>
        <v>#REF!</v>
      </c>
      <c r="N24" s="86" t="e">
        <f t="shared" si="3"/>
        <v>#REF!</v>
      </c>
      <c r="O24" s="86"/>
    </row>
    <row r="25" spans="1:15" s="6" customFormat="1" ht="27.75" customHeight="1" thickBot="1">
      <c r="A25" s="83">
        <v>13</v>
      </c>
      <c r="B25" s="307" t="e">
        <f>ЖН!#REF!</f>
        <v>#REF!</v>
      </c>
      <c r="C25" s="307"/>
      <c r="D25" s="84" t="e">
        <f>ЖН!#REF!</f>
        <v>#REF!</v>
      </c>
      <c r="E25" s="83" t="e">
        <f>ЖН!#REF!+ЖН!#REF!</f>
        <v>#REF!</v>
      </c>
      <c r="F25" s="83" t="e">
        <f>ЖН!#REF!+ЖН!#REF!</f>
        <v>#REF!</v>
      </c>
      <c r="G25" s="83" t="e">
        <f>ЖН!#REF!+ЖН!#REF!+ЖН!#REF!+ЖН!#REF!</f>
        <v>#REF!</v>
      </c>
      <c r="H25" s="83" t="e">
        <f>ОН!#REF!+ОН!#REF!</f>
        <v>#REF!</v>
      </c>
      <c r="I25" s="83" t="e">
        <f>ОН!#REF!+ОН!#REF!</f>
        <v>#REF!</v>
      </c>
      <c r="J25" s="83" t="e">
        <f>ОН!#REF!+ОН!#REF!+ОН!#REF!+ОН!#REF!</f>
        <v>#REF!</v>
      </c>
      <c r="K25" s="83" t="e">
        <f t="shared" si="1"/>
        <v>#REF!</v>
      </c>
      <c r="L25" s="86" t="e">
        <f t="shared" si="0"/>
        <v>#REF!</v>
      </c>
      <c r="M25" s="86" t="e">
        <f t="shared" si="2"/>
        <v>#REF!</v>
      </c>
      <c r="N25" s="86" t="e">
        <f t="shared" si="3"/>
        <v>#REF!</v>
      </c>
      <c r="O25" s="86"/>
    </row>
    <row r="26" spans="1:15" s="6" customFormat="1" ht="27.75" customHeight="1" thickBot="1">
      <c r="A26" s="83">
        <v>14</v>
      </c>
      <c r="B26" s="307" t="e">
        <f>ЖН!#REF!</f>
        <v>#REF!</v>
      </c>
      <c r="C26" s="307"/>
      <c r="D26" s="84" t="e">
        <f>ЖН!#REF!</f>
        <v>#REF!</v>
      </c>
      <c r="E26" s="83" t="e">
        <f>ЖН!#REF!+ЖН!#REF!</f>
        <v>#REF!</v>
      </c>
      <c r="F26" s="83" t="e">
        <f>ЖН!#REF!+ЖН!#REF!</f>
        <v>#REF!</v>
      </c>
      <c r="G26" s="83" t="e">
        <f>ЖН!#REF!+ЖН!#REF!+ЖН!#REF!+ЖН!#REF!</f>
        <v>#REF!</v>
      </c>
      <c r="H26" s="83" t="e">
        <f>ОН!#REF!+ОН!#REF!</f>
        <v>#REF!</v>
      </c>
      <c r="I26" s="83" t="e">
        <f>ОН!#REF!+ОН!#REF!</f>
        <v>#REF!</v>
      </c>
      <c r="J26" s="83" t="e">
        <f>ОН!#REF!+ОН!#REF!+ОН!#REF!+ОН!#REF!</f>
        <v>#REF!</v>
      </c>
      <c r="K26" s="83" t="e">
        <f t="shared" si="1"/>
        <v>#REF!</v>
      </c>
      <c r="L26" s="86" t="e">
        <f t="shared" si="0"/>
        <v>#REF!</v>
      </c>
      <c r="M26" s="86" t="e">
        <f t="shared" si="2"/>
        <v>#REF!</v>
      </c>
      <c r="N26" s="86" t="e">
        <f t="shared" si="3"/>
        <v>#REF!</v>
      </c>
      <c r="O26" s="86"/>
    </row>
    <row r="27" spans="1:15" s="6" customFormat="1" ht="27.75" customHeight="1" thickBot="1">
      <c r="A27" s="83">
        <v>15</v>
      </c>
      <c r="B27" s="307" t="e">
        <f>ЖН!#REF!</f>
        <v>#REF!</v>
      </c>
      <c r="C27" s="307"/>
      <c r="D27" s="84" t="e">
        <f>ЖН!#REF!</f>
        <v>#REF!</v>
      </c>
      <c r="E27" s="83" t="e">
        <f>ЖН!#REF!+ЖН!#REF!</f>
        <v>#REF!</v>
      </c>
      <c r="F27" s="83" t="e">
        <f>ЖН!#REF!+ЖН!#REF!</f>
        <v>#REF!</v>
      </c>
      <c r="G27" s="83" t="e">
        <f>ЖН!#REF!+ЖН!#REF!+ЖН!#REF!+ЖН!#REF!</f>
        <v>#REF!</v>
      </c>
      <c r="H27" s="83" t="e">
        <f>ОН!#REF!+ОН!#REF!</f>
        <v>#REF!</v>
      </c>
      <c r="I27" s="83" t="e">
        <f>ОН!#REF!+ОН!#REF!</f>
        <v>#REF!</v>
      </c>
      <c r="J27" s="83" t="e">
        <f>ОН!#REF!+ОН!#REF!+ОН!#REF!+ОН!#REF!</f>
        <v>#REF!</v>
      </c>
      <c r="K27" s="83" t="e">
        <f t="shared" si="1"/>
        <v>#REF!</v>
      </c>
      <c r="L27" s="86" t="e">
        <f t="shared" si="0"/>
        <v>#REF!</v>
      </c>
      <c r="M27" s="86" t="e">
        <f t="shared" si="2"/>
        <v>#REF!</v>
      </c>
      <c r="N27" s="86" t="e">
        <f t="shared" si="3"/>
        <v>#REF!</v>
      </c>
      <c r="O27" s="86"/>
    </row>
    <row r="28" spans="1:15" s="6" customFormat="1" ht="27.75" customHeight="1" thickBot="1">
      <c r="A28" s="83">
        <v>16</v>
      </c>
      <c r="B28" s="307" t="e">
        <f>ЖН!#REF!</f>
        <v>#REF!</v>
      </c>
      <c r="C28" s="307"/>
      <c r="D28" s="84" t="e">
        <f>ЖН!#REF!</f>
        <v>#REF!</v>
      </c>
      <c r="E28" s="83" t="e">
        <f>ЖН!#REF!+ЖН!#REF!</f>
        <v>#REF!</v>
      </c>
      <c r="F28" s="83" t="e">
        <f>ЖН!#REF!+ЖН!#REF!</f>
        <v>#REF!</v>
      </c>
      <c r="G28" s="83" t="e">
        <f>ЖН!#REF!+ЖН!#REF!+ЖН!#REF!+ЖН!#REF!</f>
        <v>#REF!</v>
      </c>
      <c r="H28" s="83" t="e">
        <f>ОН!#REF!+ОН!#REF!</f>
        <v>#REF!</v>
      </c>
      <c r="I28" s="83" t="e">
        <f>ОН!#REF!+ОН!#REF!</f>
        <v>#REF!</v>
      </c>
      <c r="J28" s="83" t="e">
        <f>ОН!#REF!+ОН!#REF!+ОН!#REF!+ОН!#REF!</f>
        <v>#REF!</v>
      </c>
      <c r="K28" s="83" t="e">
        <f t="shared" si="1"/>
        <v>#REF!</v>
      </c>
      <c r="L28" s="86" t="e">
        <f t="shared" si="0"/>
        <v>#REF!</v>
      </c>
      <c r="M28" s="86" t="e">
        <f t="shared" si="2"/>
        <v>#REF!</v>
      </c>
      <c r="N28" s="86" t="e">
        <f t="shared" si="3"/>
        <v>#REF!</v>
      </c>
      <c r="O28" s="86"/>
    </row>
    <row r="29" spans="1:15" s="6" customFormat="1" ht="27.75" customHeight="1" thickBot="1">
      <c r="A29" s="83">
        <v>17</v>
      </c>
      <c r="B29" s="307" t="e">
        <f>ЖН!#REF!</f>
        <v>#REF!</v>
      </c>
      <c r="C29" s="307"/>
      <c r="D29" s="84" t="e">
        <f>ЖН!#REF!</f>
        <v>#REF!</v>
      </c>
      <c r="E29" s="83" t="e">
        <f>ЖН!#REF!+ЖН!#REF!</f>
        <v>#REF!</v>
      </c>
      <c r="F29" s="83" t="e">
        <f>ЖН!#REF!+ЖН!#REF!</f>
        <v>#REF!</v>
      </c>
      <c r="G29" s="83" t="e">
        <f>ЖН!#REF!+ЖН!#REF!+ЖН!#REF!+ЖН!#REF!</f>
        <v>#REF!</v>
      </c>
      <c r="H29" s="83" t="e">
        <f>ОН!#REF!+ОН!#REF!</f>
        <v>#REF!</v>
      </c>
      <c r="I29" s="83" t="e">
        <f>ОН!#REF!+ОН!#REF!</f>
        <v>#REF!</v>
      </c>
      <c r="J29" s="83" t="e">
        <f>ОН!#REF!+ОН!#REF!+ОН!#REF!+ОН!#REF!</f>
        <v>#REF!</v>
      </c>
      <c r="K29" s="83" t="e">
        <f t="shared" si="1"/>
        <v>#REF!</v>
      </c>
      <c r="L29" s="86" t="e">
        <f t="shared" si="0"/>
        <v>#REF!</v>
      </c>
      <c r="M29" s="86" t="e">
        <f t="shared" si="2"/>
        <v>#REF!</v>
      </c>
      <c r="N29" s="86" t="e">
        <f t="shared" si="3"/>
        <v>#REF!</v>
      </c>
      <c r="O29" s="86"/>
    </row>
    <row r="30" spans="1:15" s="6" customFormat="1" ht="27.75" customHeight="1" thickBot="1">
      <c r="A30" s="83">
        <v>18</v>
      </c>
      <c r="B30" s="307" t="e">
        <f>ЖН!#REF!</f>
        <v>#REF!</v>
      </c>
      <c r="C30" s="307"/>
      <c r="D30" s="84" t="e">
        <f>ЖН!#REF!</f>
        <v>#REF!</v>
      </c>
      <c r="E30" s="83"/>
      <c r="F30" s="83"/>
      <c r="G30" s="83" t="e">
        <f>ЖН!#REF!+ЖН!#REF!+ЖН!#REF!+ЖН!#REF!</f>
        <v>#REF!</v>
      </c>
      <c r="H30" s="83" t="e">
        <f>ОН!#REF!+ОН!#REF!</f>
        <v>#REF!</v>
      </c>
      <c r="I30" s="83" t="e">
        <f>ОН!#REF!+ОН!#REF!</f>
        <v>#REF!</v>
      </c>
      <c r="J30" s="83" t="e">
        <f>ОН!#REF!+ОН!#REF!+ОН!#REF!+ОН!#REF!</f>
        <v>#REF!</v>
      </c>
      <c r="K30" s="83" t="e">
        <f>G30+J30</f>
        <v>#REF!</v>
      </c>
      <c r="L30" s="86" t="e">
        <f>IF(OR(K30&lt;39),"-","")</f>
        <v>#REF!</v>
      </c>
      <c r="M30" s="86" t="e">
        <f t="shared" si="2"/>
        <v>#REF!</v>
      </c>
      <c r="N30" s="86" t="e">
        <f t="shared" si="3"/>
        <v>#REF!</v>
      </c>
      <c r="O30" s="86"/>
    </row>
    <row r="31" spans="1:15" s="6" customFormat="1" ht="27.75" customHeight="1" thickBot="1">
      <c r="A31" s="83">
        <v>19</v>
      </c>
      <c r="B31" s="307" t="e">
        <f>ЖН!#REF!</f>
        <v>#REF!</v>
      </c>
      <c r="C31" s="307"/>
      <c r="D31" s="84" t="e">
        <f>ЖН!#REF!</f>
        <v>#REF!</v>
      </c>
      <c r="E31" s="83"/>
      <c r="F31" s="83"/>
      <c r="G31" s="83" t="e">
        <f>ЖН!#REF!+ЖН!#REF!+ЖН!#REF!+ЖН!#REF!</f>
        <v>#REF!</v>
      </c>
      <c r="H31" s="83" t="e">
        <f>ОН!#REF!+ОН!#REF!</f>
        <v>#REF!</v>
      </c>
      <c r="I31" s="83" t="e">
        <f>ОН!#REF!+ОН!#REF!</f>
        <v>#REF!</v>
      </c>
      <c r="J31" s="83" t="e">
        <f>ОН!#REF!+ОН!#REF!+ОН!#REF!+ОН!#REF!</f>
        <v>#REF!</v>
      </c>
      <c r="K31" s="83" t="e">
        <f>G31+J31</f>
        <v>#REF!</v>
      </c>
      <c r="L31" s="86" t="e">
        <f>IF(OR(K31&lt;39),"-","")</f>
        <v>#REF!</v>
      </c>
      <c r="M31" s="86" t="e">
        <f t="shared" si="2"/>
        <v>#REF!</v>
      </c>
      <c r="N31" s="86" t="e">
        <f t="shared" si="3"/>
        <v>#REF!</v>
      </c>
      <c r="O31" s="86"/>
    </row>
    <row r="32" spans="1:15" s="6" customFormat="1" ht="27.75" customHeight="1" thickBot="1">
      <c r="A32" s="83">
        <v>20</v>
      </c>
      <c r="B32" s="307" t="e">
        <f>ЖН!#REF!</f>
        <v>#REF!</v>
      </c>
      <c r="C32" s="307"/>
      <c r="D32" s="84" t="e">
        <f>ЖН!#REF!</f>
        <v>#REF!</v>
      </c>
      <c r="E32" s="83"/>
      <c r="F32" s="83"/>
      <c r="G32" s="83" t="e">
        <f>ЖН!#REF!+ЖН!#REF!+ЖН!#REF!+ЖН!#REF!</f>
        <v>#REF!</v>
      </c>
      <c r="H32" s="83" t="e">
        <f>ОН!#REF!+ОН!#REF!</f>
        <v>#REF!</v>
      </c>
      <c r="I32" s="83" t="e">
        <f>ОН!#REF!+ОН!#REF!</f>
        <v>#REF!</v>
      </c>
      <c r="J32" s="83" t="e">
        <f>ОН!#REF!+ОН!#REF!+ОН!#REF!+ОН!#REF!</f>
        <v>#REF!</v>
      </c>
      <c r="K32" s="83" t="e">
        <f>G32+J32</f>
        <v>#REF!</v>
      </c>
      <c r="L32" s="86" t="e">
        <f>IF(OR(K32&lt;39),"-","")</f>
        <v>#REF!</v>
      </c>
      <c r="M32" s="86" t="e">
        <f t="shared" si="2"/>
        <v>#REF!</v>
      </c>
      <c r="N32" s="86" t="e">
        <f t="shared" si="3"/>
        <v>#REF!</v>
      </c>
      <c r="O32" s="86"/>
    </row>
    <row r="33" spans="1:15" ht="49.5" customHeight="1" thickBot="1">
      <c r="A33" s="306" t="s">
        <v>14</v>
      </c>
      <c r="B33" s="306"/>
      <c r="C33" s="306"/>
      <c r="D33" s="87"/>
      <c r="E33" s="88"/>
      <c r="F33" s="89"/>
      <c r="G33" s="89"/>
      <c r="H33" s="89"/>
      <c r="I33" s="88"/>
      <c r="J33" s="88"/>
      <c r="K33" s="90"/>
      <c r="L33" s="90"/>
      <c r="M33" s="88"/>
      <c r="N33" s="88"/>
      <c r="O33" s="91"/>
    </row>
    <row r="34" spans="1:3" ht="39.75" customHeight="1">
      <c r="A34" s="293"/>
      <c r="B34" s="293"/>
      <c r="C34" s="293"/>
    </row>
    <row r="35" spans="1:15" ht="18">
      <c r="A35" s="22"/>
      <c r="B35" s="22"/>
      <c r="C35" s="23" t="s">
        <v>15</v>
      </c>
      <c r="D35" s="44">
        <f>M!G20</f>
        <v>20</v>
      </c>
      <c r="E35" s="56"/>
      <c r="F35" s="56"/>
      <c r="G35" s="25" t="s">
        <v>80</v>
      </c>
      <c r="H35" s="25"/>
      <c r="I35" s="25"/>
      <c r="J35" s="25"/>
      <c r="K35" s="17"/>
      <c r="L35" s="17"/>
      <c r="M35" s="17"/>
      <c r="N35" s="26"/>
      <c r="O35" s="17"/>
    </row>
    <row r="36" spans="1:15" ht="18">
      <c r="A36" s="22"/>
      <c r="B36" s="22"/>
      <c r="C36" s="23"/>
      <c r="D36" s="57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</row>
    <row r="37" spans="1:15" ht="23.25" customHeight="1">
      <c r="A37" s="17"/>
      <c r="B37" s="17"/>
      <c r="C37" s="26"/>
      <c r="D37" s="294" t="s">
        <v>16</v>
      </c>
      <c r="E37" s="294"/>
      <c r="F37" s="294"/>
      <c r="G37" s="294"/>
      <c r="H37" s="25"/>
      <c r="I37" s="24"/>
      <c r="J37" s="24"/>
      <c r="K37" s="295" t="s">
        <v>17</v>
      </c>
      <c r="L37" s="295"/>
      <c r="M37" s="24"/>
      <c r="N37" s="24"/>
      <c r="O37" s="17"/>
    </row>
    <row r="38" spans="1:15" ht="18">
      <c r="A38" s="296"/>
      <c r="B38" s="296"/>
      <c r="C38" s="29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8">
      <c r="A39" s="26" t="s">
        <v>75</v>
      </c>
      <c r="B39" s="26"/>
      <c r="C39" s="26"/>
      <c r="D39" s="270" t="str">
        <f>M!F20</f>
        <v>А.Ибрагимов</v>
      </c>
      <c r="E39" s="270"/>
      <c r="F39" s="270"/>
      <c r="G39" s="270"/>
      <c r="H39" s="56"/>
      <c r="I39" s="56"/>
      <c r="J39" s="56"/>
      <c r="K39" s="25" t="s">
        <v>18</v>
      </c>
      <c r="L39" s="25"/>
      <c r="M39" s="24"/>
      <c r="N39" s="308" t="str">
        <f>M!G10</f>
        <v>Ф.Қиличева</v>
      </c>
      <c r="O39" s="308"/>
    </row>
    <row r="40" spans="1:15" ht="18">
      <c r="A40" s="290" t="s">
        <v>19</v>
      </c>
      <c r="B40" s="290"/>
      <c r="C40" s="27" t="s">
        <v>1</v>
      </c>
      <c r="D40" s="272" t="s">
        <v>20</v>
      </c>
      <c r="E40" s="272"/>
      <c r="F40" s="272"/>
      <c r="G40" s="272"/>
      <c r="H40" s="56"/>
      <c r="I40" s="28"/>
      <c r="J40" s="28"/>
      <c r="K40" s="17"/>
      <c r="L40" s="17"/>
      <c r="M40" s="272" t="s">
        <v>21</v>
      </c>
      <c r="N40" s="272"/>
      <c r="O40" s="28" t="s">
        <v>20</v>
      </c>
    </row>
  </sheetData>
  <sheetProtection/>
  <mergeCells count="48">
    <mergeCell ref="B30:C30"/>
    <mergeCell ref="B31:C31"/>
    <mergeCell ref="B32:C32"/>
    <mergeCell ref="K37:L37"/>
    <mergeCell ref="A38:C38"/>
    <mergeCell ref="N39:O39"/>
    <mergeCell ref="A40:B40"/>
    <mergeCell ref="M40:N40"/>
    <mergeCell ref="D39:G39"/>
    <mergeCell ref="D40:G40"/>
    <mergeCell ref="A33:C33"/>
    <mergeCell ref="A34:C34"/>
    <mergeCell ref="D37:G37"/>
    <mergeCell ref="B29:C29"/>
    <mergeCell ref="B27:C27"/>
    <mergeCell ref="B28:C28"/>
    <mergeCell ref="B25:C25"/>
    <mergeCell ref="B26:C26"/>
    <mergeCell ref="B23:C23"/>
    <mergeCell ref="B24:C24"/>
    <mergeCell ref="B21:C21"/>
    <mergeCell ref="B22:C22"/>
    <mergeCell ref="B19:C19"/>
    <mergeCell ref="B20:C20"/>
    <mergeCell ref="B17:C17"/>
    <mergeCell ref="B18:C18"/>
    <mergeCell ref="B15:C15"/>
    <mergeCell ref="B16:C16"/>
    <mergeCell ref="B13:C13"/>
    <mergeCell ref="B14:C14"/>
    <mergeCell ref="C9:F9"/>
    <mergeCell ref="N11:N12"/>
    <mergeCell ref="O11:O12"/>
    <mergeCell ref="H9:K9"/>
    <mergeCell ref="A11:A12"/>
    <mergeCell ref="B11:C12"/>
    <mergeCell ref="D11:D12"/>
    <mergeCell ref="E11:K11"/>
    <mergeCell ref="L11:L12"/>
    <mergeCell ref="M11:M12"/>
    <mergeCell ref="E7:F7"/>
    <mergeCell ref="H7:I7"/>
    <mergeCell ref="A8:B8"/>
    <mergeCell ref="A6:O6"/>
    <mergeCell ref="A2:O2"/>
    <mergeCell ref="A3:O3"/>
    <mergeCell ref="A4:I4"/>
    <mergeCell ref="A5:H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view="pageLayout" zoomScaleSheetLayoutView="100" workbookViewId="0" topLeftCell="A1">
      <selection activeCell="D31" sqref="D31:D32"/>
    </sheetView>
  </sheetViews>
  <sheetFormatPr defaultColWidth="9.140625" defaultRowHeight="12.75"/>
  <cols>
    <col min="1" max="2" width="4.57421875" style="5" customWidth="1"/>
    <col min="3" max="3" width="39.140625" style="5" customWidth="1"/>
    <col min="4" max="4" width="14.00390625" style="5" customWidth="1"/>
    <col min="5" max="6" width="4.7109375" style="5" hidden="1" customWidth="1"/>
    <col min="7" max="7" width="11.00390625" style="5" customWidth="1"/>
    <col min="8" max="8" width="4.7109375" style="5" hidden="1" customWidth="1"/>
    <col min="9" max="9" width="4.28125" style="5" hidden="1" customWidth="1"/>
    <col min="10" max="10" width="11.421875" style="5" customWidth="1"/>
    <col min="11" max="11" width="10.8515625" style="5" customWidth="1"/>
    <col min="12" max="12" width="10.00390625" style="5" customWidth="1"/>
    <col min="13" max="13" width="12.8515625" style="5" customWidth="1"/>
    <col min="14" max="14" width="9.421875" style="5" customWidth="1"/>
    <col min="15" max="15" width="15.710937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81" t="str">
        <f>M!C6</f>
        <v>12-шакл</v>
      </c>
    </row>
    <row r="2" spans="1:15" ht="15.75" customHeight="1">
      <c r="A2" s="273" t="s">
        <v>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15.75" customHeight="1">
      <c r="A3" s="273" t="s">
        <v>37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ht="15.75" customHeight="1">
      <c r="A4" s="274" t="s">
        <v>38</v>
      </c>
      <c r="B4" s="274"/>
      <c r="C4" s="274"/>
      <c r="D4" s="274"/>
      <c r="E4" s="274"/>
      <c r="F4" s="274"/>
      <c r="G4" s="274"/>
      <c r="H4" s="274"/>
      <c r="I4" s="274"/>
      <c r="J4" s="18" t="s">
        <v>22</v>
      </c>
      <c r="K4" s="31" t="str">
        <f>M!C1</f>
        <v>17-</v>
      </c>
      <c r="L4" s="31"/>
      <c r="M4" s="19"/>
      <c r="N4" s="19"/>
      <c r="O4" s="19"/>
    </row>
    <row r="5" spans="1:15" ht="15.75" customHeight="1">
      <c r="A5" s="274" t="str">
        <f>M!C20</f>
        <v>2016-2017 ўқув йили  </v>
      </c>
      <c r="B5" s="274"/>
      <c r="C5" s="274"/>
      <c r="D5" s="274"/>
      <c r="E5" s="274"/>
      <c r="F5" s="274"/>
      <c r="G5" s="274"/>
      <c r="H5" s="274"/>
      <c r="I5" s="54"/>
      <c r="J5" s="54" t="str">
        <f>M!C2</f>
        <v>Кузги</v>
      </c>
      <c r="K5" s="53" t="s">
        <v>24</v>
      </c>
      <c r="N5" s="53"/>
      <c r="O5" s="53"/>
    </row>
    <row r="6" spans="1:15" ht="15.75" customHeight="1">
      <c r="A6" s="273" t="str">
        <f>M!B20</f>
        <v>Сув хўжалигида менежмент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</row>
    <row r="7" spans="1:15" ht="15.75" customHeight="1">
      <c r="A7" s="18"/>
      <c r="B7" s="18"/>
      <c r="C7" s="59">
        <f>M!C3</f>
        <v>1</v>
      </c>
      <c r="D7" s="58" t="s">
        <v>6</v>
      </c>
      <c r="E7" s="275"/>
      <c r="F7" s="275"/>
      <c r="G7" s="30">
        <f>M!C4</f>
        <v>1</v>
      </c>
      <c r="H7" s="275"/>
      <c r="I7" s="275"/>
      <c r="J7" s="58" t="s">
        <v>23</v>
      </c>
      <c r="K7" s="30">
        <f>M!C5</f>
        <v>1</v>
      </c>
      <c r="L7" s="20" t="s">
        <v>7</v>
      </c>
      <c r="M7" s="20"/>
      <c r="N7" s="20"/>
      <c r="O7" s="20"/>
    </row>
    <row r="8" spans="1:15" ht="15.75" customHeight="1">
      <c r="A8" s="276" t="s">
        <v>39</v>
      </c>
      <c r="B8" s="276"/>
      <c r="C8" s="55" t="str">
        <f>M!B11</f>
        <v>Инглиз тили</v>
      </c>
      <c r="D8" s="50" t="s">
        <v>50</v>
      </c>
      <c r="E8" s="50"/>
      <c r="F8" s="50"/>
      <c r="G8" s="64" t="str">
        <f>ЖН!P6</f>
        <v>Бегов Ф</v>
      </c>
      <c r="H8" s="64"/>
      <c r="I8" s="66"/>
      <c r="J8" s="66"/>
      <c r="K8" s="63"/>
      <c r="L8" s="43" t="s">
        <v>49</v>
      </c>
      <c r="M8" s="43"/>
      <c r="N8" s="62">
        <f>ЖН!P7</f>
        <v>0</v>
      </c>
      <c r="O8" s="65"/>
    </row>
    <row r="9" spans="1:15" ht="18.75" customHeight="1">
      <c r="A9" s="21" t="s">
        <v>25</v>
      </c>
      <c r="B9" s="21"/>
      <c r="C9" s="281" t="s">
        <v>26</v>
      </c>
      <c r="D9" s="281"/>
      <c r="E9" s="281"/>
      <c r="F9" s="281"/>
      <c r="G9" s="32"/>
      <c r="H9" s="283" t="s">
        <v>43</v>
      </c>
      <c r="I9" s="283"/>
      <c r="J9" s="283"/>
      <c r="K9" s="283"/>
      <c r="L9" s="32">
        <f>M!E11</f>
        <v>17</v>
      </c>
      <c r="M9" s="69" t="str">
        <f>M!F8</f>
        <v>Феврал. 2017й.</v>
      </c>
      <c r="N9" s="45"/>
      <c r="O9" s="45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8" customHeight="1" thickBot="1">
      <c r="A11" s="277" t="s">
        <v>0</v>
      </c>
      <c r="B11" s="278" t="s">
        <v>40</v>
      </c>
      <c r="C11" s="278"/>
      <c r="D11" s="279" t="s">
        <v>8</v>
      </c>
      <c r="E11" s="278" t="s">
        <v>9</v>
      </c>
      <c r="F11" s="278"/>
      <c r="G11" s="278"/>
      <c r="H11" s="278"/>
      <c r="I11" s="278"/>
      <c r="J11" s="278"/>
      <c r="K11" s="278"/>
      <c r="L11" s="280" t="s">
        <v>10</v>
      </c>
      <c r="M11" s="280" t="s">
        <v>11</v>
      </c>
      <c r="N11" s="280" t="s">
        <v>12</v>
      </c>
      <c r="O11" s="278" t="s">
        <v>13</v>
      </c>
    </row>
    <row r="12" spans="1:15" ht="71.25" customHeight="1" thickBot="1">
      <c r="A12" s="277"/>
      <c r="B12" s="278"/>
      <c r="C12" s="278"/>
      <c r="D12" s="279"/>
      <c r="E12" s="82" t="s">
        <v>2</v>
      </c>
      <c r="F12" s="82" t="s">
        <v>3</v>
      </c>
      <c r="G12" s="82" t="s">
        <v>64</v>
      </c>
      <c r="H12" s="82" t="s">
        <v>73</v>
      </c>
      <c r="I12" s="82" t="s">
        <v>74</v>
      </c>
      <c r="J12" s="82" t="s">
        <v>57</v>
      </c>
      <c r="K12" s="82" t="s">
        <v>60</v>
      </c>
      <c r="L12" s="280"/>
      <c r="M12" s="280"/>
      <c r="N12" s="280"/>
      <c r="O12" s="278"/>
    </row>
    <row r="13" spans="1:15" s="6" customFormat="1" ht="27" customHeight="1" thickBot="1">
      <c r="A13" s="85">
        <v>1</v>
      </c>
      <c r="B13" s="309" t="str">
        <f>ЖН!B9</f>
        <v>Раҳмонов Маҳмуджон Зайниддин ўғли</v>
      </c>
      <c r="C13" s="309"/>
      <c r="D13" s="84">
        <f>ЖН!C9</f>
        <v>0</v>
      </c>
      <c r="E13" s="85">
        <f>ЖН!P9+ЖН!Q9</f>
        <v>4</v>
      </c>
      <c r="F13" s="85">
        <f>ЖН!R9+ЖН!S9</f>
        <v>4</v>
      </c>
      <c r="G13" s="83">
        <f>ЖН!P9+ЖН!Q9+ЖН!R9+ЖН!S9</f>
        <v>8</v>
      </c>
      <c r="H13" s="83" t="e">
        <f>ОН!#REF!+ОН!#REF!</f>
        <v>#REF!</v>
      </c>
      <c r="I13" s="83" t="e">
        <f>ОН!#REF!+ОН!#REF!</f>
        <v>#REF!</v>
      </c>
      <c r="J13" s="83">
        <f>ОН!P9+ОН!Q9+ОН!R9+ОН!S9</f>
        <v>0</v>
      </c>
      <c r="K13" s="83">
        <f>G13+J13</f>
        <v>8</v>
      </c>
      <c r="L13" s="86" t="str">
        <f aca="true" t="shared" si="0" ref="L13:L29">IF(OR(K13&lt;39),"-","")</f>
        <v>-</v>
      </c>
      <c r="M13" s="86">
        <f>IF(L13="-",K13,"")</f>
        <v>8</v>
      </c>
      <c r="N13" s="86" t="str">
        <f>IF(L13="-","-","")</f>
        <v>-</v>
      </c>
      <c r="O13" s="86"/>
    </row>
    <row r="14" spans="1:15" s="6" customFormat="1" ht="27" customHeight="1" thickBot="1">
      <c r="A14" s="85">
        <v>2</v>
      </c>
      <c r="B14" s="309" t="str">
        <f>ЖН!B10</f>
        <v>Раҳимова Ҳамида Феруз қизи</v>
      </c>
      <c r="C14" s="309"/>
      <c r="D14" s="84">
        <f>ЖН!C10</f>
        <v>0</v>
      </c>
      <c r="E14" s="85">
        <f>ЖН!P10+ЖН!Q10</f>
        <v>5</v>
      </c>
      <c r="F14" s="85">
        <f>ЖН!R10+ЖН!S10</f>
        <v>5</v>
      </c>
      <c r="G14" s="83">
        <f>ЖН!P10+ЖН!Q10+ЖН!R10+ЖН!S10</f>
        <v>10</v>
      </c>
      <c r="H14" s="83" t="e">
        <f>ОН!#REF!+ОН!#REF!</f>
        <v>#REF!</v>
      </c>
      <c r="I14" s="83" t="e">
        <f>ОН!#REF!+ОН!#REF!</f>
        <v>#REF!</v>
      </c>
      <c r="J14" s="83">
        <f>ОН!P10+ОН!Q10+ОН!R10+ОН!S10</f>
        <v>0</v>
      </c>
      <c r="K14" s="83">
        <f aca="true" t="shared" si="1" ref="K14:K29">G14+J14</f>
        <v>10</v>
      </c>
      <c r="L14" s="86" t="str">
        <f t="shared" si="0"/>
        <v>-</v>
      </c>
      <c r="M14" s="86">
        <f aca="true" t="shared" si="2" ref="M14:M29">IF(L14="-",K14,"")</f>
        <v>10</v>
      </c>
      <c r="N14" s="86" t="str">
        <f aca="true" t="shared" si="3" ref="N14:N29">IF(L14="-","-","")</f>
        <v>-</v>
      </c>
      <c r="O14" s="86"/>
    </row>
    <row r="15" spans="1:15" s="6" customFormat="1" ht="27" customHeight="1" thickBot="1">
      <c r="A15" s="85">
        <v>3</v>
      </c>
      <c r="B15" s="309" t="str">
        <f>ЖН!B11</f>
        <v>Шарипов Сирожиддин Максудбекович</v>
      </c>
      <c r="C15" s="309"/>
      <c r="D15" s="84">
        <f>ЖН!C11</f>
        <v>0</v>
      </c>
      <c r="E15" s="85">
        <f>ЖН!P11+ЖН!Q11</f>
        <v>9</v>
      </c>
      <c r="F15" s="85">
        <f>ЖН!R11+ЖН!S11</f>
        <v>9</v>
      </c>
      <c r="G15" s="83">
        <f>ЖН!P11+ЖН!Q11+ЖН!R11+ЖН!S11</f>
        <v>18</v>
      </c>
      <c r="H15" s="83" t="e">
        <f>ОН!#REF!+ОН!#REF!</f>
        <v>#REF!</v>
      </c>
      <c r="I15" s="83" t="e">
        <f>ОН!#REF!+ОН!#REF!</f>
        <v>#REF!</v>
      </c>
      <c r="J15" s="83">
        <f>ОН!P11+ОН!Q11+ОН!R11+ОН!S11</f>
        <v>0</v>
      </c>
      <c r="K15" s="83">
        <f t="shared" si="1"/>
        <v>18</v>
      </c>
      <c r="L15" s="86" t="str">
        <f t="shared" si="0"/>
        <v>-</v>
      </c>
      <c r="M15" s="86">
        <f t="shared" si="2"/>
        <v>18</v>
      </c>
      <c r="N15" s="86" t="str">
        <f t="shared" si="3"/>
        <v>-</v>
      </c>
      <c r="O15" s="86"/>
    </row>
    <row r="16" spans="1:15" s="6" customFormat="1" ht="27" customHeight="1" thickBot="1">
      <c r="A16" s="85">
        <v>4</v>
      </c>
      <c r="B16" s="309" t="str">
        <f>ЖН!B24</f>
        <v>Абдуғаффоров Азизжон Фурқат ўғли</v>
      </c>
      <c r="C16" s="309"/>
      <c r="D16" s="84" t="e">
        <f>ЖН!#REF!</f>
        <v>#REF!</v>
      </c>
      <c r="E16" s="85" t="e">
        <f>ЖН!#REF!+ЖН!#REF!</f>
        <v>#REF!</v>
      </c>
      <c r="F16" s="85" t="e">
        <f>ЖН!#REF!+ЖН!#REF!</f>
        <v>#REF!</v>
      </c>
      <c r="G16" s="83" t="e">
        <f>ЖН!#REF!+ЖН!#REF!+ЖН!#REF!+ЖН!#REF!</f>
        <v>#REF!</v>
      </c>
      <c r="H16" s="83" t="e">
        <f>ОН!#REF!+ОН!#REF!</f>
        <v>#REF!</v>
      </c>
      <c r="I16" s="83" t="e">
        <f>ОН!#REF!+ОН!#REF!</f>
        <v>#REF!</v>
      </c>
      <c r="J16" s="83" t="e">
        <f>ОН!#REF!+ОН!#REF!+ОН!#REF!+ОН!#REF!</f>
        <v>#REF!</v>
      </c>
      <c r="K16" s="83" t="e">
        <f t="shared" si="1"/>
        <v>#REF!</v>
      </c>
      <c r="L16" s="86" t="e">
        <f t="shared" si="0"/>
        <v>#REF!</v>
      </c>
      <c r="M16" s="86" t="e">
        <f t="shared" si="2"/>
        <v>#REF!</v>
      </c>
      <c r="N16" s="86" t="e">
        <f t="shared" si="3"/>
        <v>#REF!</v>
      </c>
      <c r="O16" s="86"/>
    </row>
    <row r="17" spans="1:15" s="6" customFormat="1" ht="27" customHeight="1" thickBot="1">
      <c r="A17" s="85">
        <v>5</v>
      </c>
      <c r="B17" s="309" t="e">
        <f>ЖН!#REF!</f>
        <v>#REF!</v>
      </c>
      <c r="C17" s="309"/>
      <c r="D17" s="84" t="e">
        <f>ЖН!#REF!</f>
        <v>#REF!</v>
      </c>
      <c r="E17" s="85" t="e">
        <f>ЖН!#REF!+ЖН!#REF!</f>
        <v>#REF!</v>
      </c>
      <c r="F17" s="85" t="e">
        <f>ЖН!#REF!+ЖН!#REF!</f>
        <v>#REF!</v>
      </c>
      <c r="G17" s="83" t="e">
        <f>ЖН!#REF!+ЖН!#REF!+ЖН!#REF!+ЖН!#REF!</f>
        <v>#REF!</v>
      </c>
      <c r="H17" s="83" t="e">
        <f>ОН!#REF!+ОН!#REF!</f>
        <v>#REF!</v>
      </c>
      <c r="I17" s="83" t="e">
        <f>ОН!#REF!+ОН!#REF!</f>
        <v>#REF!</v>
      </c>
      <c r="J17" s="83" t="e">
        <f>ОН!#REF!+ОН!#REF!+ОН!#REF!+ОН!#REF!</f>
        <v>#REF!</v>
      </c>
      <c r="K17" s="83" t="e">
        <f t="shared" si="1"/>
        <v>#REF!</v>
      </c>
      <c r="L17" s="86" t="e">
        <f t="shared" si="0"/>
        <v>#REF!</v>
      </c>
      <c r="M17" s="86" t="e">
        <f t="shared" si="2"/>
        <v>#REF!</v>
      </c>
      <c r="N17" s="86" t="e">
        <f t="shared" si="3"/>
        <v>#REF!</v>
      </c>
      <c r="O17" s="86"/>
    </row>
    <row r="18" spans="1:15" s="6" customFormat="1" ht="27" customHeight="1" thickBot="1">
      <c r="A18" s="85">
        <v>6</v>
      </c>
      <c r="B18" s="309" t="e">
        <f>ЖН!#REF!</f>
        <v>#REF!</v>
      </c>
      <c r="C18" s="309"/>
      <c r="D18" s="84" t="e">
        <f>ЖН!#REF!</f>
        <v>#REF!</v>
      </c>
      <c r="E18" s="85" t="e">
        <f>ЖН!#REF!+ЖН!#REF!</f>
        <v>#REF!</v>
      </c>
      <c r="F18" s="85" t="e">
        <f>ЖН!#REF!+ЖН!#REF!</f>
        <v>#REF!</v>
      </c>
      <c r="G18" s="83" t="e">
        <f>ЖН!#REF!+ЖН!#REF!+ЖН!#REF!+ЖН!#REF!</f>
        <v>#REF!</v>
      </c>
      <c r="H18" s="83" t="e">
        <f>ОН!#REF!+ОН!#REF!</f>
        <v>#REF!</v>
      </c>
      <c r="I18" s="83" t="e">
        <f>ОН!#REF!+ОН!#REF!</f>
        <v>#REF!</v>
      </c>
      <c r="J18" s="83" t="e">
        <f>ОН!#REF!+ОН!#REF!+ОН!#REF!+ОН!#REF!</f>
        <v>#REF!</v>
      </c>
      <c r="K18" s="83" t="e">
        <f t="shared" si="1"/>
        <v>#REF!</v>
      </c>
      <c r="L18" s="86" t="e">
        <f t="shared" si="0"/>
        <v>#REF!</v>
      </c>
      <c r="M18" s="86" t="e">
        <f t="shared" si="2"/>
        <v>#REF!</v>
      </c>
      <c r="N18" s="86" t="e">
        <f t="shared" si="3"/>
        <v>#REF!</v>
      </c>
      <c r="O18" s="86"/>
    </row>
    <row r="19" spans="1:15" s="6" customFormat="1" ht="27" customHeight="1" thickBot="1">
      <c r="A19" s="85">
        <v>7</v>
      </c>
      <c r="B19" s="309" t="e">
        <f>ЖН!#REF!</f>
        <v>#REF!</v>
      </c>
      <c r="C19" s="309"/>
      <c r="D19" s="84" t="e">
        <f>ЖН!#REF!</f>
        <v>#REF!</v>
      </c>
      <c r="E19" s="85" t="e">
        <f>ЖН!#REF!+ЖН!#REF!</f>
        <v>#REF!</v>
      </c>
      <c r="F19" s="85" t="e">
        <f>ЖН!#REF!+ЖН!#REF!</f>
        <v>#REF!</v>
      </c>
      <c r="G19" s="83" t="e">
        <f>ЖН!#REF!+ЖН!#REF!+ЖН!#REF!+ЖН!#REF!</f>
        <v>#REF!</v>
      </c>
      <c r="H19" s="83" t="e">
        <f>ОН!#REF!+ОН!#REF!</f>
        <v>#REF!</v>
      </c>
      <c r="I19" s="83" t="e">
        <f>ОН!#REF!+ОН!#REF!</f>
        <v>#REF!</v>
      </c>
      <c r="J19" s="83" t="e">
        <f>ОН!#REF!+ОН!#REF!+ОН!#REF!+ОН!#REF!</f>
        <v>#REF!</v>
      </c>
      <c r="K19" s="83" t="e">
        <f t="shared" si="1"/>
        <v>#REF!</v>
      </c>
      <c r="L19" s="86" t="e">
        <f t="shared" si="0"/>
        <v>#REF!</v>
      </c>
      <c r="M19" s="86" t="e">
        <f t="shared" si="2"/>
        <v>#REF!</v>
      </c>
      <c r="N19" s="86" t="e">
        <f t="shared" si="3"/>
        <v>#REF!</v>
      </c>
      <c r="O19" s="86"/>
    </row>
    <row r="20" spans="1:15" s="6" customFormat="1" ht="27" customHeight="1" thickBot="1">
      <c r="A20" s="85">
        <v>8</v>
      </c>
      <c r="B20" s="309" t="e">
        <f>ЖН!#REF!</f>
        <v>#REF!</v>
      </c>
      <c r="C20" s="309"/>
      <c r="D20" s="84" t="e">
        <f>ЖН!#REF!</f>
        <v>#REF!</v>
      </c>
      <c r="E20" s="85" t="e">
        <f>ЖН!#REF!+ЖН!#REF!</f>
        <v>#REF!</v>
      </c>
      <c r="F20" s="85" t="e">
        <f>ЖН!#REF!+ЖН!#REF!</f>
        <v>#REF!</v>
      </c>
      <c r="G20" s="83" t="e">
        <f>ЖН!#REF!+ЖН!#REF!+ЖН!#REF!+ЖН!#REF!</f>
        <v>#REF!</v>
      </c>
      <c r="H20" s="83" t="e">
        <f>ОН!#REF!+ОН!#REF!</f>
        <v>#REF!</v>
      </c>
      <c r="I20" s="83" t="e">
        <f>ОН!#REF!+ОН!#REF!</f>
        <v>#REF!</v>
      </c>
      <c r="J20" s="83" t="e">
        <f>ОН!#REF!+ОН!#REF!+ОН!#REF!+ОН!#REF!</f>
        <v>#REF!</v>
      </c>
      <c r="K20" s="83" t="e">
        <f t="shared" si="1"/>
        <v>#REF!</v>
      </c>
      <c r="L20" s="86" t="e">
        <f t="shared" si="0"/>
        <v>#REF!</v>
      </c>
      <c r="M20" s="86" t="e">
        <f t="shared" si="2"/>
        <v>#REF!</v>
      </c>
      <c r="N20" s="86" t="e">
        <f t="shared" si="3"/>
        <v>#REF!</v>
      </c>
      <c r="O20" s="86"/>
    </row>
    <row r="21" spans="1:15" s="6" customFormat="1" ht="27" customHeight="1" thickBot="1">
      <c r="A21" s="85">
        <v>9</v>
      </c>
      <c r="B21" s="309" t="e">
        <f>ЖН!#REF!</f>
        <v>#REF!</v>
      </c>
      <c r="C21" s="309"/>
      <c r="D21" s="84" t="e">
        <f>ЖН!#REF!</f>
        <v>#REF!</v>
      </c>
      <c r="E21" s="85" t="e">
        <f>ЖН!#REF!+ЖН!#REF!</f>
        <v>#REF!</v>
      </c>
      <c r="F21" s="85" t="e">
        <f>ЖН!#REF!+ЖН!#REF!</f>
        <v>#REF!</v>
      </c>
      <c r="G21" s="83" t="e">
        <f>ЖН!#REF!+ЖН!#REF!+ЖН!#REF!+ЖН!#REF!</f>
        <v>#REF!</v>
      </c>
      <c r="H21" s="83" t="e">
        <f>ОН!#REF!+ОН!#REF!</f>
        <v>#REF!</v>
      </c>
      <c r="I21" s="83" t="e">
        <f>ОН!#REF!+ОН!#REF!</f>
        <v>#REF!</v>
      </c>
      <c r="J21" s="83" t="e">
        <f>ОН!#REF!+ОН!#REF!+ОН!#REF!+ОН!#REF!</f>
        <v>#REF!</v>
      </c>
      <c r="K21" s="83" t="e">
        <f t="shared" si="1"/>
        <v>#REF!</v>
      </c>
      <c r="L21" s="86" t="e">
        <f t="shared" si="0"/>
        <v>#REF!</v>
      </c>
      <c r="M21" s="86" t="e">
        <f t="shared" si="2"/>
        <v>#REF!</v>
      </c>
      <c r="N21" s="86" t="e">
        <f t="shared" si="3"/>
        <v>#REF!</v>
      </c>
      <c r="O21" s="86"/>
    </row>
    <row r="22" spans="1:15" s="6" customFormat="1" ht="27" customHeight="1" thickBot="1">
      <c r="A22" s="85">
        <v>10</v>
      </c>
      <c r="B22" s="309" t="e">
        <f>ЖН!#REF!</f>
        <v>#REF!</v>
      </c>
      <c r="C22" s="309"/>
      <c r="D22" s="84" t="e">
        <f>ЖН!#REF!</f>
        <v>#REF!</v>
      </c>
      <c r="E22" s="85" t="e">
        <f>ЖН!#REF!+ЖН!#REF!</f>
        <v>#REF!</v>
      </c>
      <c r="F22" s="85" t="e">
        <f>ЖН!#REF!+ЖН!#REF!</f>
        <v>#REF!</v>
      </c>
      <c r="G22" s="83" t="e">
        <f>ЖН!#REF!+ЖН!#REF!+ЖН!#REF!+ЖН!#REF!</f>
        <v>#REF!</v>
      </c>
      <c r="H22" s="83" t="e">
        <f>ОН!#REF!+ОН!#REF!</f>
        <v>#REF!</v>
      </c>
      <c r="I22" s="83" t="e">
        <f>ОН!#REF!+ОН!#REF!</f>
        <v>#REF!</v>
      </c>
      <c r="J22" s="83" t="e">
        <f>ОН!#REF!+ОН!#REF!+ОН!#REF!+ОН!#REF!</f>
        <v>#REF!</v>
      </c>
      <c r="K22" s="83" t="e">
        <f t="shared" si="1"/>
        <v>#REF!</v>
      </c>
      <c r="L22" s="86" t="e">
        <f t="shared" si="0"/>
        <v>#REF!</v>
      </c>
      <c r="M22" s="86" t="e">
        <f t="shared" si="2"/>
        <v>#REF!</v>
      </c>
      <c r="N22" s="86" t="e">
        <f t="shared" si="3"/>
        <v>#REF!</v>
      </c>
      <c r="O22" s="86"/>
    </row>
    <row r="23" spans="1:15" s="6" customFormat="1" ht="27" customHeight="1" thickBot="1">
      <c r="A23" s="85">
        <v>11</v>
      </c>
      <c r="B23" s="309" t="e">
        <f>ЖН!#REF!</f>
        <v>#REF!</v>
      </c>
      <c r="C23" s="309"/>
      <c r="D23" s="84" t="e">
        <f>ЖН!#REF!</f>
        <v>#REF!</v>
      </c>
      <c r="E23" s="85" t="e">
        <f>ЖН!#REF!+ЖН!#REF!</f>
        <v>#REF!</v>
      </c>
      <c r="F23" s="85" t="e">
        <f>ЖН!#REF!+ЖН!#REF!</f>
        <v>#REF!</v>
      </c>
      <c r="G23" s="83" t="e">
        <f>ЖН!#REF!+ЖН!#REF!+ЖН!#REF!+ЖН!#REF!</f>
        <v>#REF!</v>
      </c>
      <c r="H23" s="83" t="e">
        <f>ОН!#REF!+ОН!#REF!</f>
        <v>#REF!</v>
      </c>
      <c r="I23" s="83" t="e">
        <f>ОН!#REF!+ОН!#REF!</f>
        <v>#REF!</v>
      </c>
      <c r="J23" s="83" t="e">
        <f>ОН!#REF!+ОН!#REF!+ОН!#REF!+ОН!#REF!</f>
        <v>#REF!</v>
      </c>
      <c r="K23" s="83" t="e">
        <f t="shared" si="1"/>
        <v>#REF!</v>
      </c>
      <c r="L23" s="86" t="e">
        <f t="shared" si="0"/>
        <v>#REF!</v>
      </c>
      <c r="M23" s="86" t="e">
        <f t="shared" si="2"/>
        <v>#REF!</v>
      </c>
      <c r="N23" s="86" t="e">
        <f t="shared" si="3"/>
        <v>#REF!</v>
      </c>
      <c r="O23" s="86"/>
    </row>
    <row r="24" spans="1:15" s="6" customFormat="1" ht="27" customHeight="1" thickBot="1">
      <c r="A24" s="85">
        <v>12</v>
      </c>
      <c r="B24" s="309" t="e">
        <f>ЖН!#REF!</f>
        <v>#REF!</v>
      </c>
      <c r="C24" s="309"/>
      <c r="D24" s="84" t="e">
        <f>ЖН!#REF!</f>
        <v>#REF!</v>
      </c>
      <c r="E24" s="85" t="e">
        <f>ЖН!#REF!+ЖН!#REF!</f>
        <v>#REF!</v>
      </c>
      <c r="F24" s="85" t="e">
        <f>ЖН!#REF!+ЖН!#REF!</f>
        <v>#REF!</v>
      </c>
      <c r="G24" s="83" t="e">
        <f>ЖН!#REF!+ЖН!#REF!+ЖН!#REF!+ЖН!#REF!</f>
        <v>#REF!</v>
      </c>
      <c r="H24" s="83" t="e">
        <f>ОН!#REF!+ОН!#REF!</f>
        <v>#REF!</v>
      </c>
      <c r="I24" s="83" t="e">
        <f>ОН!#REF!+ОН!#REF!</f>
        <v>#REF!</v>
      </c>
      <c r="J24" s="83" t="e">
        <f>ОН!#REF!+ОН!#REF!+ОН!#REF!+ОН!#REF!</f>
        <v>#REF!</v>
      </c>
      <c r="K24" s="83" t="e">
        <f t="shared" si="1"/>
        <v>#REF!</v>
      </c>
      <c r="L24" s="86" t="e">
        <f t="shared" si="0"/>
        <v>#REF!</v>
      </c>
      <c r="M24" s="86" t="e">
        <f t="shared" si="2"/>
        <v>#REF!</v>
      </c>
      <c r="N24" s="86" t="e">
        <f t="shared" si="3"/>
        <v>#REF!</v>
      </c>
      <c r="O24" s="86"/>
    </row>
    <row r="25" spans="1:15" s="6" customFormat="1" ht="27" customHeight="1" hidden="1" thickBot="1">
      <c r="A25" s="85">
        <v>13</v>
      </c>
      <c r="B25" s="309" t="e">
        <f>ЖН!#REF!</f>
        <v>#REF!</v>
      </c>
      <c r="C25" s="309"/>
      <c r="D25" s="84" t="e">
        <f>ЖН!#REF!</f>
        <v>#REF!</v>
      </c>
      <c r="E25" s="85" t="e">
        <f>ЖН!#REF!+ЖН!#REF!</f>
        <v>#REF!</v>
      </c>
      <c r="F25" s="85" t="e">
        <f>ЖН!#REF!+ЖН!#REF!</f>
        <v>#REF!</v>
      </c>
      <c r="G25" s="83" t="e">
        <f>ЖН!#REF!+ЖН!#REF!+ЖН!#REF!+ЖН!#REF!</f>
        <v>#REF!</v>
      </c>
      <c r="H25" s="83" t="e">
        <f>ОН!#REF!+ОН!#REF!</f>
        <v>#REF!</v>
      </c>
      <c r="I25" s="83" t="e">
        <f>ОН!#REF!+ОН!#REF!</f>
        <v>#REF!</v>
      </c>
      <c r="J25" s="83" t="e">
        <f>ОН!#REF!+ОН!#REF!+ОН!#REF!+ОН!#REF!</f>
        <v>#REF!</v>
      </c>
      <c r="K25" s="83" t="e">
        <f t="shared" si="1"/>
        <v>#REF!</v>
      </c>
      <c r="L25" s="86" t="e">
        <f t="shared" si="0"/>
        <v>#REF!</v>
      </c>
      <c r="M25" s="86" t="e">
        <f t="shared" si="2"/>
        <v>#REF!</v>
      </c>
      <c r="N25" s="86" t="e">
        <f t="shared" si="3"/>
        <v>#REF!</v>
      </c>
      <c r="O25" s="86"/>
    </row>
    <row r="26" spans="1:15" s="6" customFormat="1" ht="27" customHeight="1" thickBot="1">
      <c r="A26" s="85">
        <v>13</v>
      </c>
      <c r="B26" s="309" t="e">
        <f>ЖН!#REF!</f>
        <v>#REF!</v>
      </c>
      <c r="C26" s="309"/>
      <c r="D26" s="84" t="e">
        <f>ЖН!#REF!</f>
        <v>#REF!</v>
      </c>
      <c r="E26" s="85" t="e">
        <f>ЖН!#REF!+ЖН!#REF!</f>
        <v>#REF!</v>
      </c>
      <c r="F26" s="85" t="e">
        <f>ЖН!#REF!+ЖН!#REF!</f>
        <v>#REF!</v>
      </c>
      <c r="G26" s="83" t="e">
        <f>ЖН!#REF!+ЖН!#REF!+ЖН!#REF!+ЖН!#REF!</f>
        <v>#REF!</v>
      </c>
      <c r="H26" s="83" t="e">
        <f>ОН!#REF!+ОН!#REF!</f>
        <v>#REF!</v>
      </c>
      <c r="I26" s="83" t="e">
        <f>ОН!#REF!+ОН!#REF!</f>
        <v>#REF!</v>
      </c>
      <c r="J26" s="83" t="e">
        <f>ОН!#REF!+ОН!#REF!+ОН!#REF!+ОН!#REF!</f>
        <v>#REF!</v>
      </c>
      <c r="K26" s="83" t="e">
        <f t="shared" si="1"/>
        <v>#REF!</v>
      </c>
      <c r="L26" s="86" t="e">
        <f t="shared" si="0"/>
        <v>#REF!</v>
      </c>
      <c r="M26" s="86" t="e">
        <f t="shared" si="2"/>
        <v>#REF!</v>
      </c>
      <c r="N26" s="86" t="e">
        <f t="shared" si="3"/>
        <v>#REF!</v>
      </c>
      <c r="O26" s="86"/>
    </row>
    <row r="27" spans="1:15" s="6" customFormat="1" ht="27" customHeight="1" thickBot="1">
      <c r="A27" s="85">
        <v>14</v>
      </c>
      <c r="B27" s="309" t="e">
        <f>ЖН!#REF!</f>
        <v>#REF!</v>
      </c>
      <c r="C27" s="309"/>
      <c r="D27" s="84" t="e">
        <f>ЖН!#REF!</f>
        <v>#REF!</v>
      </c>
      <c r="E27" s="85" t="e">
        <f>ЖН!#REF!+ЖН!#REF!</f>
        <v>#REF!</v>
      </c>
      <c r="F27" s="85" t="e">
        <f>ЖН!#REF!+ЖН!#REF!</f>
        <v>#REF!</v>
      </c>
      <c r="G27" s="83" t="e">
        <f>ЖН!#REF!+ЖН!#REF!+ЖН!#REF!+ЖН!#REF!</f>
        <v>#REF!</v>
      </c>
      <c r="H27" s="83" t="e">
        <f>ОН!#REF!+ОН!#REF!</f>
        <v>#REF!</v>
      </c>
      <c r="I27" s="83" t="e">
        <f>ОН!#REF!+ОН!#REF!</f>
        <v>#REF!</v>
      </c>
      <c r="J27" s="83" t="e">
        <f>ОН!#REF!+ОН!#REF!+ОН!#REF!+ОН!#REF!</f>
        <v>#REF!</v>
      </c>
      <c r="K27" s="83" t="e">
        <f t="shared" si="1"/>
        <v>#REF!</v>
      </c>
      <c r="L27" s="86" t="e">
        <f t="shared" si="0"/>
        <v>#REF!</v>
      </c>
      <c r="M27" s="86" t="e">
        <f t="shared" si="2"/>
        <v>#REF!</v>
      </c>
      <c r="N27" s="86" t="e">
        <f t="shared" si="3"/>
        <v>#REF!</v>
      </c>
      <c r="O27" s="86"/>
    </row>
    <row r="28" spans="1:15" s="6" customFormat="1" ht="27" customHeight="1" thickBot="1">
      <c r="A28" s="85">
        <v>15</v>
      </c>
      <c r="B28" s="309" t="e">
        <f>ЖН!#REF!</f>
        <v>#REF!</v>
      </c>
      <c r="C28" s="309"/>
      <c r="D28" s="84" t="e">
        <f>ЖН!#REF!</f>
        <v>#REF!</v>
      </c>
      <c r="E28" s="85" t="e">
        <f>ЖН!#REF!+ЖН!#REF!</f>
        <v>#REF!</v>
      </c>
      <c r="F28" s="85" t="e">
        <f>ЖН!#REF!+ЖН!#REF!</f>
        <v>#REF!</v>
      </c>
      <c r="G28" s="83" t="e">
        <f>ЖН!#REF!+ЖН!#REF!+ЖН!#REF!+ЖН!#REF!</f>
        <v>#REF!</v>
      </c>
      <c r="H28" s="83" t="e">
        <f>ОН!#REF!+ОН!#REF!</f>
        <v>#REF!</v>
      </c>
      <c r="I28" s="83" t="e">
        <f>ОН!#REF!+ОН!#REF!</f>
        <v>#REF!</v>
      </c>
      <c r="J28" s="83" t="e">
        <f>ОН!#REF!+ОН!#REF!+ОН!#REF!+ОН!#REF!</f>
        <v>#REF!</v>
      </c>
      <c r="K28" s="83" t="e">
        <f t="shared" si="1"/>
        <v>#REF!</v>
      </c>
      <c r="L28" s="86" t="e">
        <f t="shared" si="0"/>
        <v>#REF!</v>
      </c>
      <c r="M28" s="86" t="e">
        <f t="shared" si="2"/>
        <v>#REF!</v>
      </c>
      <c r="N28" s="86" t="e">
        <f t="shared" si="3"/>
        <v>#REF!</v>
      </c>
      <c r="O28" s="86"/>
    </row>
    <row r="29" spans="1:15" s="6" customFormat="1" ht="27" customHeight="1" thickBot="1">
      <c r="A29" s="85">
        <v>16</v>
      </c>
      <c r="B29" s="309" t="e">
        <f>ЖН!#REF!</f>
        <v>#REF!</v>
      </c>
      <c r="C29" s="309"/>
      <c r="D29" s="84" t="e">
        <f>ЖН!#REF!</f>
        <v>#REF!</v>
      </c>
      <c r="E29" s="85" t="e">
        <f>ЖН!#REF!+ЖН!#REF!</f>
        <v>#REF!</v>
      </c>
      <c r="F29" s="85" t="e">
        <f>ЖН!#REF!+ЖН!#REF!</f>
        <v>#REF!</v>
      </c>
      <c r="G29" s="83" t="e">
        <f>ЖН!#REF!+ЖН!#REF!+ЖН!#REF!+ЖН!#REF!</f>
        <v>#REF!</v>
      </c>
      <c r="H29" s="83" t="e">
        <f>ОН!#REF!+ОН!#REF!</f>
        <v>#REF!</v>
      </c>
      <c r="I29" s="83" t="e">
        <f>ОН!#REF!+ОН!#REF!</f>
        <v>#REF!</v>
      </c>
      <c r="J29" s="83" t="e">
        <f>ОН!#REF!+ОН!#REF!+ОН!#REF!+ОН!#REF!</f>
        <v>#REF!</v>
      </c>
      <c r="K29" s="83" t="e">
        <f t="shared" si="1"/>
        <v>#REF!</v>
      </c>
      <c r="L29" s="86" t="e">
        <f t="shared" si="0"/>
        <v>#REF!</v>
      </c>
      <c r="M29" s="86" t="e">
        <f t="shared" si="2"/>
        <v>#REF!</v>
      </c>
      <c r="N29" s="86" t="e">
        <f t="shared" si="3"/>
        <v>#REF!</v>
      </c>
      <c r="O29" s="86"/>
    </row>
    <row r="30" spans="1:15" s="6" customFormat="1" ht="27" customHeight="1" thickBot="1">
      <c r="A30" s="85">
        <v>17</v>
      </c>
      <c r="B30" s="309" t="e">
        <f>ЖН!#REF!</f>
        <v>#REF!</v>
      </c>
      <c r="C30" s="309"/>
      <c r="D30" s="84" t="e">
        <f>ЖН!#REF!</f>
        <v>#REF!</v>
      </c>
      <c r="E30" s="85"/>
      <c r="F30" s="85"/>
      <c r="G30" s="83" t="e">
        <f>ЖН!#REF!+ЖН!#REF!+ЖН!#REF!+ЖН!#REF!</f>
        <v>#REF!</v>
      </c>
      <c r="H30" s="83" t="e">
        <f>ОН!#REF!+ОН!#REF!</f>
        <v>#REF!</v>
      </c>
      <c r="I30" s="83" t="e">
        <f>ОН!#REF!+ОН!#REF!</f>
        <v>#REF!</v>
      </c>
      <c r="J30" s="83" t="e">
        <f>ОН!#REF!+ОН!#REF!+ОН!#REF!+ОН!#REF!</f>
        <v>#REF!</v>
      </c>
      <c r="K30" s="83" t="e">
        <f>G30+J30</f>
        <v>#REF!</v>
      </c>
      <c r="L30" s="86" t="e">
        <f>IF(OR(K30&lt;39),"-","")</f>
        <v>#REF!</v>
      </c>
      <c r="M30" s="86" t="e">
        <f>IF(L30="-",K30,"")</f>
        <v>#REF!</v>
      </c>
      <c r="N30" s="86" t="e">
        <f>IF(L30="-","-","")</f>
        <v>#REF!</v>
      </c>
      <c r="O30" s="86"/>
    </row>
    <row r="31" spans="1:15" s="6" customFormat="1" ht="27" customHeight="1" thickBot="1">
      <c r="A31" s="85">
        <v>18</v>
      </c>
      <c r="B31" s="309" t="e">
        <f>ЖН!#REF!</f>
        <v>#REF!</v>
      </c>
      <c r="C31" s="309"/>
      <c r="D31" s="84" t="e">
        <f>ЖН!#REF!</f>
        <v>#REF!</v>
      </c>
      <c r="E31" s="85"/>
      <c r="F31" s="85"/>
      <c r="G31" s="83" t="e">
        <f>ЖН!#REF!+ЖН!#REF!+ЖН!#REF!+ЖН!#REF!</f>
        <v>#REF!</v>
      </c>
      <c r="H31" s="83" t="e">
        <f>ОН!#REF!+ОН!#REF!</f>
        <v>#REF!</v>
      </c>
      <c r="I31" s="83" t="e">
        <f>ОН!#REF!+ОН!#REF!</f>
        <v>#REF!</v>
      </c>
      <c r="J31" s="83" t="e">
        <f>ОН!#REF!+ОН!#REF!+ОН!#REF!+ОН!#REF!</f>
        <v>#REF!</v>
      </c>
      <c r="K31" s="83" t="e">
        <f>G31+J31</f>
        <v>#REF!</v>
      </c>
      <c r="L31" s="86" t="e">
        <f>IF(OR(K31&lt;39),"-","")</f>
        <v>#REF!</v>
      </c>
      <c r="M31" s="86" t="e">
        <f>IF(L31="-",K31,"")</f>
        <v>#REF!</v>
      </c>
      <c r="N31" s="86" t="e">
        <f>IF(L31="-","-","")</f>
        <v>#REF!</v>
      </c>
      <c r="O31" s="86"/>
    </row>
    <row r="32" spans="1:15" s="6" customFormat="1" ht="27" customHeight="1" thickBot="1">
      <c r="A32" s="85">
        <v>19</v>
      </c>
      <c r="B32" s="309" t="e">
        <f>ЖН!#REF!</f>
        <v>#REF!</v>
      </c>
      <c r="C32" s="309"/>
      <c r="D32" s="84" t="e">
        <f>ЖН!#REF!</f>
        <v>#REF!</v>
      </c>
      <c r="E32" s="85"/>
      <c r="F32" s="85"/>
      <c r="G32" s="83" t="e">
        <f>ЖН!#REF!+ЖН!#REF!+ЖН!#REF!+ЖН!#REF!</f>
        <v>#REF!</v>
      </c>
      <c r="H32" s="83" t="e">
        <f>ОН!#REF!+ОН!#REF!</f>
        <v>#REF!</v>
      </c>
      <c r="I32" s="83" t="e">
        <f>ОН!#REF!+ОН!#REF!</f>
        <v>#REF!</v>
      </c>
      <c r="J32" s="83" t="e">
        <f>ОН!#REF!+ОН!#REF!+ОН!#REF!+ОН!#REF!</f>
        <v>#REF!</v>
      </c>
      <c r="K32" s="83" t="e">
        <f>G32+J32</f>
        <v>#REF!</v>
      </c>
      <c r="L32" s="86" t="e">
        <f>IF(OR(K32&lt;39),"-","")</f>
        <v>#REF!</v>
      </c>
      <c r="M32" s="86" t="e">
        <f>IF(L32="-",K32,"")</f>
        <v>#REF!</v>
      </c>
      <c r="N32" s="86" t="e">
        <f>IF(L32="-","-","")</f>
        <v>#REF!</v>
      </c>
      <c r="O32" s="86"/>
    </row>
    <row r="33" spans="1:15" ht="49.5" customHeight="1" thickBot="1">
      <c r="A33" s="306" t="s">
        <v>14</v>
      </c>
      <c r="B33" s="306"/>
      <c r="C33" s="306"/>
      <c r="D33" s="87"/>
      <c r="E33" s="88"/>
      <c r="F33" s="89"/>
      <c r="G33" s="89"/>
      <c r="H33" s="89"/>
      <c r="I33" s="88"/>
      <c r="J33" s="88"/>
      <c r="K33" s="90"/>
      <c r="L33" s="90"/>
      <c r="M33" s="88"/>
      <c r="N33" s="88"/>
      <c r="O33" s="91"/>
    </row>
    <row r="34" spans="1:3" ht="39.75" customHeight="1">
      <c r="A34" s="293"/>
      <c r="B34" s="293"/>
      <c r="C34" s="293"/>
    </row>
    <row r="35" spans="1:15" ht="18">
      <c r="A35" s="22"/>
      <c r="B35" s="22"/>
      <c r="C35" s="23" t="s">
        <v>15</v>
      </c>
      <c r="D35" s="44">
        <v>19</v>
      </c>
      <c r="E35" s="56"/>
      <c r="F35" s="56"/>
      <c r="G35" s="25" t="s">
        <v>80</v>
      </c>
      <c r="H35" s="25"/>
      <c r="I35" s="25"/>
      <c r="J35" s="25"/>
      <c r="K35" s="17"/>
      <c r="L35" s="17"/>
      <c r="M35" s="17"/>
      <c r="N35" s="26"/>
      <c r="O35" s="17"/>
    </row>
    <row r="36" spans="1:15" ht="18">
      <c r="A36" s="22"/>
      <c r="B36" s="22"/>
      <c r="C36" s="23"/>
      <c r="D36" s="57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</row>
    <row r="37" spans="1:15" ht="28.5" customHeight="1">
      <c r="A37" s="17"/>
      <c r="B37" s="17"/>
      <c r="C37" s="26"/>
      <c r="D37" s="294" t="s">
        <v>16</v>
      </c>
      <c r="E37" s="294"/>
      <c r="F37" s="294"/>
      <c r="G37" s="294"/>
      <c r="H37" s="25"/>
      <c r="I37" s="24"/>
      <c r="J37" s="24"/>
      <c r="K37" s="295" t="s">
        <v>17</v>
      </c>
      <c r="L37" s="295"/>
      <c r="M37" s="24"/>
      <c r="N37" s="24"/>
      <c r="O37" s="17"/>
    </row>
    <row r="38" spans="1:15" ht="18">
      <c r="A38" s="296"/>
      <c r="B38" s="296"/>
      <c r="C38" s="29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8">
      <c r="A39" s="26" t="s">
        <v>75</v>
      </c>
      <c r="B39" s="26"/>
      <c r="C39" s="26"/>
      <c r="D39" s="270" t="str">
        <f>M!F20</f>
        <v>А.Ибрагимов</v>
      </c>
      <c r="E39" s="270"/>
      <c r="F39" s="270"/>
      <c r="G39" s="270"/>
      <c r="H39" s="56"/>
      <c r="I39" s="56"/>
      <c r="J39" s="56"/>
      <c r="K39" s="25" t="s">
        <v>18</v>
      </c>
      <c r="L39" s="25"/>
      <c r="M39" s="271"/>
      <c r="N39" s="271"/>
      <c r="O39" s="60" t="str">
        <f>M!G11</f>
        <v>Х.Махмудов</v>
      </c>
    </row>
    <row r="40" spans="1:15" ht="18">
      <c r="A40" s="290" t="s">
        <v>19</v>
      </c>
      <c r="B40" s="290"/>
      <c r="C40" s="27" t="s">
        <v>1</v>
      </c>
      <c r="D40" s="272" t="s">
        <v>20</v>
      </c>
      <c r="E40" s="272"/>
      <c r="F40" s="272"/>
      <c r="G40" s="272"/>
      <c r="H40" s="56"/>
      <c r="I40" s="28"/>
      <c r="J40" s="28"/>
      <c r="K40" s="17"/>
      <c r="L40" s="17"/>
      <c r="M40" s="272" t="s">
        <v>21</v>
      </c>
      <c r="N40" s="272"/>
      <c r="O40" s="28" t="s">
        <v>20</v>
      </c>
    </row>
  </sheetData>
  <sheetProtection/>
  <mergeCells count="48">
    <mergeCell ref="B30:C30"/>
    <mergeCell ref="B31:C31"/>
    <mergeCell ref="B32:C32"/>
    <mergeCell ref="K37:L37"/>
    <mergeCell ref="A38:C38"/>
    <mergeCell ref="D39:G39"/>
    <mergeCell ref="A40:B40"/>
    <mergeCell ref="D40:G40"/>
    <mergeCell ref="M40:N40"/>
    <mergeCell ref="M39:N39"/>
    <mergeCell ref="A33:C33"/>
    <mergeCell ref="A34:C34"/>
    <mergeCell ref="D37:G37"/>
    <mergeCell ref="B29:C29"/>
    <mergeCell ref="B27:C27"/>
    <mergeCell ref="B28:C28"/>
    <mergeCell ref="B25:C25"/>
    <mergeCell ref="B26:C26"/>
    <mergeCell ref="B23:C23"/>
    <mergeCell ref="B24:C24"/>
    <mergeCell ref="B21:C21"/>
    <mergeCell ref="B22:C22"/>
    <mergeCell ref="B19:C19"/>
    <mergeCell ref="B20:C20"/>
    <mergeCell ref="B17:C17"/>
    <mergeCell ref="B18:C18"/>
    <mergeCell ref="B15:C15"/>
    <mergeCell ref="B16:C16"/>
    <mergeCell ref="B13:C13"/>
    <mergeCell ref="B14:C14"/>
    <mergeCell ref="M11:M12"/>
    <mergeCell ref="C9:F9"/>
    <mergeCell ref="N11:N12"/>
    <mergeCell ref="O11:O12"/>
    <mergeCell ref="H9:K9"/>
    <mergeCell ref="A8:B8"/>
    <mergeCell ref="A11:A12"/>
    <mergeCell ref="B11:C12"/>
    <mergeCell ref="D11:D12"/>
    <mergeCell ref="E11:K11"/>
    <mergeCell ref="L11:L12"/>
    <mergeCell ref="A6:O6"/>
    <mergeCell ref="A2:O2"/>
    <mergeCell ref="A3:O3"/>
    <mergeCell ref="A4:I4"/>
    <mergeCell ref="A5:H5"/>
    <mergeCell ref="E7:F7"/>
    <mergeCell ref="H7:I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view="pageLayout" workbookViewId="0" topLeftCell="A4">
      <selection activeCell="O40" sqref="O40"/>
    </sheetView>
  </sheetViews>
  <sheetFormatPr defaultColWidth="9.140625" defaultRowHeight="12.75"/>
  <cols>
    <col min="1" max="2" width="4.57421875" style="5" customWidth="1"/>
    <col min="3" max="3" width="40.7109375" style="5" customWidth="1"/>
    <col min="4" max="4" width="14.00390625" style="5" customWidth="1"/>
    <col min="5" max="6" width="4.7109375" style="5" hidden="1" customWidth="1"/>
    <col min="7" max="7" width="11.00390625" style="5" customWidth="1"/>
    <col min="8" max="8" width="4.7109375" style="5" hidden="1" customWidth="1"/>
    <col min="9" max="9" width="4.28125" style="5" hidden="1" customWidth="1"/>
    <col min="10" max="10" width="11.421875" style="5" customWidth="1"/>
    <col min="11" max="11" width="10.8515625" style="5" customWidth="1"/>
    <col min="12" max="12" width="10.00390625" style="5" customWidth="1"/>
    <col min="13" max="13" width="12.8515625" style="5" customWidth="1"/>
    <col min="14" max="14" width="9.421875" style="5" customWidth="1"/>
    <col min="15" max="15" width="16.42187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81" t="str">
        <f>M!C6</f>
        <v>12-шакл</v>
      </c>
    </row>
    <row r="2" spans="1:15" ht="15.75" customHeight="1">
      <c r="A2" s="273" t="s">
        <v>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15.75" customHeight="1">
      <c r="A3" s="273" t="s">
        <v>37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ht="15.75" customHeight="1">
      <c r="A4" s="274" t="s">
        <v>38</v>
      </c>
      <c r="B4" s="274"/>
      <c r="C4" s="274"/>
      <c r="D4" s="274"/>
      <c r="E4" s="274"/>
      <c r="F4" s="274"/>
      <c r="G4" s="274"/>
      <c r="H4" s="274"/>
      <c r="I4" s="274"/>
      <c r="J4" s="18" t="s">
        <v>22</v>
      </c>
      <c r="K4" s="31" t="str">
        <f>M!C1</f>
        <v>17-</v>
      </c>
      <c r="L4" s="31"/>
      <c r="M4" s="19"/>
      <c r="N4" s="19"/>
      <c r="O4" s="19"/>
    </row>
    <row r="5" spans="1:15" ht="15.75" customHeight="1">
      <c r="A5" s="274" t="str">
        <f>M!C20</f>
        <v>2016-2017 ўқув йили  </v>
      </c>
      <c r="B5" s="274"/>
      <c r="C5" s="274"/>
      <c r="D5" s="274"/>
      <c r="E5" s="274"/>
      <c r="F5" s="274"/>
      <c r="G5" s="274"/>
      <c r="H5" s="274"/>
      <c r="I5" s="54"/>
      <c r="J5" s="54" t="str">
        <f>M!C2</f>
        <v>Кузги</v>
      </c>
      <c r="K5" s="53" t="s">
        <v>24</v>
      </c>
      <c r="N5" s="53"/>
      <c r="O5" s="53"/>
    </row>
    <row r="6" spans="1:15" ht="15.75" customHeight="1">
      <c r="A6" s="273" t="str">
        <f>M!B20</f>
        <v>Сув хўжалигида менежмент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</row>
    <row r="7" spans="1:15" ht="15.75" customHeight="1">
      <c r="A7" s="18"/>
      <c r="B7" s="18"/>
      <c r="C7" s="59">
        <f>M!C3</f>
        <v>1</v>
      </c>
      <c r="D7" s="58" t="s">
        <v>6</v>
      </c>
      <c r="E7" s="275"/>
      <c r="F7" s="275"/>
      <c r="G7" s="30">
        <f>M!C4</f>
        <v>1</v>
      </c>
      <c r="H7" s="275"/>
      <c r="I7" s="275"/>
      <c r="J7" s="58" t="s">
        <v>23</v>
      </c>
      <c r="K7" s="30">
        <f>M!C5</f>
        <v>1</v>
      </c>
      <c r="L7" s="20" t="s">
        <v>7</v>
      </c>
      <c r="M7" s="20"/>
      <c r="N7" s="20"/>
      <c r="O7" s="20"/>
    </row>
    <row r="8" spans="1:15" ht="15.75" customHeight="1">
      <c r="A8" s="276" t="s">
        <v>39</v>
      </c>
      <c r="B8" s="276"/>
      <c r="C8" s="55" t="str">
        <f>ЖН!AB5</f>
        <v>Жисмоний маданият ва спорт</v>
      </c>
      <c r="D8" s="50" t="s">
        <v>50</v>
      </c>
      <c r="E8" s="50"/>
      <c r="F8" s="50"/>
      <c r="G8" s="64" t="str">
        <f>ЖН!AB6</f>
        <v>Махмудов В</v>
      </c>
      <c r="H8" s="64"/>
      <c r="I8" s="66"/>
      <c r="J8" s="66"/>
      <c r="K8" s="63"/>
      <c r="L8" s="43" t="s">
        <v>49</v>
      </c>
      <c r="M8" s="43"/>
      <c r="N8" s="62">
        <f>ЖН!AB7</f>
        <v>0</v>
      </c>
      <c r="O8" s="65"/>
    </row>
    <row r="9" spans="1:15" ht="18.75" customHeight="1">
      <c r="A9" s="21" t="s">
        <v>25</v>
      </c>
      <c r="B9" s="21"/>
      <c r="C9" s="281" t="s">
        <v>26</v>
      </c>
      <c r="D9" s="281"/>
      <c r="E9" s="281"/>
      <c r="F9" s="281"/>
      <c r="G9" s="32">
        <f>M!C11</f>
        <v>62</v>
      </c>
      <c r="H9" s="283" t="s">
        <v>43</v>
      </c>
      <c r="I9" s="283"/>
      <c r="J9" s="283"/>
      <c r="K9" s="283"/>
      <c r="L9" s="32">
        <f>M!E11</f>
        <v>17</v>
      </c>
      <c r="M9" s="69" t="str">
        <f>M!F8</f>
        <v>Феврал. 2017й.</v>
      </c>
      <c r="N9" s="45"/>
      <c r="O9" s="45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8" customHeight="1" thickBot="1">
      <c r="A11" s="277" t="s">
        <v>0</v>
      </c>
      <c r="B11" s="278" t="s">
        <v>40</v>
      </c>
      <c r="C11" s="278"/>
      <c r="D11" s="279" t="s">
        <v>8</v>
      </c>
      <c r="E11" s="278" t="s">
        <v>9</v>
      </c>
      <c r="F11" s="278"/>
      <c r="G11" s="278"/>
      <c r="H11" s="278"/>
      <c r="I11" s="278"/>
      <c r="J11" s="278"/>
      <c r="K11" s="278"/>
      <c r="L11" s="280" t="s">
        <v>10</v>
      </c>
      <c r="M11" s="280" t="s">
        <v>11</v>
      </c>
      <c r="N11" s="280" t="s">
        <v>12</v>
      </c>
      <c r="O11" s="278" t="s">
        <v>13</v>
      </c>
    </row>
    <row r="12" spans="1:15" ht="71.25" customHeight="1" thickBot="1">
      <c r="A12" s="277"/>
      <c r="B12" s="278"/>
      <c r="C12" s="278"/>
      <c r="D12" s="279"/>
      <c r="E12" s="82" t="s">
        <v>2</v>
      </c>
      <c r="F12" s="82" t="s">
        <v>3</v>
      </c>
      <c r="G12" s="82" t="s">
        <v>64</v>
      </c>
      <c r="H12" s="82" t="s">
        <v>73</v>
      </c>
      <c r="I12" s="82" t="s">
        <v>74</v>
      </c>
      <c r="J12" s="82" t="s">
        <v>57</v>
      </c>
      <c r="K12" s="82" t="s">
        <v>60</v>
      </c>
      <c r="L12" s="280"/>
      <c r="M12" s="280"/>
      <c r="N12" s="280"/>
      <c r="O12" s="278"/>
    </row>
    <row r="13" spans="1:15" s="6" customFormat="1" ht="27.75" customHeight="1" hidden="1" thickBot="1">
      <c r="A13" s="85">
        <v>1</v>
      </c>
      <c r="B13" s="309" t="str">
        <f>ЖН!B9</f>
        <v>Раҳмонов Маҳмуджон Зайниддин ўғли</v>
      </c>
      <c r="C13" s="309"/>
      <c r="D13" s="84">
        <f>ЖН!C9</f>
        <v>0</v>
      </c>
      <c r="E13" s="85">
        <f>ЖН!P9+ЖН!Q9</f>
        <v>4</v>
      </c>
      <c r="F13" s="85">
        <f>ЖН!R9+ЖН!S9</f>
        <v>4</v>
      </c>
      <c r="G13" s="83">
        <f>ЖН!AB9+ЖН!AC9+ЖН!AD9+ЖН!AE9</f>
        <v>7</v>
      </c>
      <c r="H13" s="83" t="e">
        <f>ОН!#REF!+ОН!#REF!</f>
        <v>#REF!</v>
      </c>
      <c r="I13" s="83" t="e">
        <f>ОН!#REF!+ОН!#REF!</f>
        <v>#REF!</v>
      </c>
      <c r="J13" s="83">
        <f>ОН!T9+ОН!U9+ОН!V9+ОН!W9</f>
        <v>0</v>
      </c>
      <c r="K13" s="83">
        <f>G13+J13</f>
        <v>7</v>
      </c>
      <c r="L13" s="86" t="str">
        <f aca="true" t="shared" si="0" ref="L13:L29">IF(OR(K13&lt;39),"-","")</f>
        <v>-</v>
      </c>
      <c r="M13" s="86">
        <f>IF(L13="-",K13,"")</f>
        <v>7</v>
      </c>
      <c r="N13" s="86" t="str">
        <f>IF(L13="-","-","")</f>
        <v>-</v>
      </c>
      <c r="O13" s="86"/>
    </row>
    <row r="14" spans="1:15" s="6" customFormat="1" ht="27.75" customHeight="1" hidden="1" thickBot="1">
      <c r="A14" s="85">
        <v>2</v>
      </c>
      <c r="B14" s="309" t="str">
        <f>ЖН!B10</f>
        <v>Раҳимова Ҳамида Феруз қизи</v>
      </c>
      <c r="C14" s="309"/>
      <c r="D14" s="84">
        <f>ЖН!C10</f>
        <v>0</v>
      </c>
      <c r="E14" s="85">
        <f>ЖН!P10+ЖН!Q10</f>
        <v>5</v>
      </c>
      <c r="F14" s="85">
        <f>ЖН!R10+ЖН!S10</f>
        <v>5</v>
      </c>
      <c r="G14" s="83">
        <f>ЖН!AB10+ЖН!AC10+ЖН!AD10+ЖН!AE10</f>
        <v>10</v>
      </c>
      <c r="H14" s="83" t="e">
        <f>ОН!#REF!+ОН!#REF!</f>
        <v>#REF!</v>
      </c>
      <c r="I14" s="83" t="e">
        <f>ОН!#REF!+ОН!#REF!</f>
        <v>#REF!</v>
      </c>
      <c r="J14" s="83">
        <f>ОН!T10+ОН!U10+ОН!V10+ОН!W10</f>
        <v>0</v>
      </c>
      <c r="K14" s="83">
        <f aca="true" t="shared" si="1" ref="K14:K29">G14+J14</f>
        <v>10</v>
      </c>
      <c r="L14" s="86" t="str">
        <f t="shared" si="0"/>
        <v>-</v>
      </c>
      <c r="M14" s="86">
        <f aca="true" t="shared" si="2" ref="M14:M29">IF(L14="-",K14,"")</f>
        <v>10</v>
      </c>
      <c r="N14" s="86" t="str">
        <f aca="true" t="shared" si="3" ref="N14:N29">IF(L14="-","-","")</f>
        <v>-</v>
      </c>
      <c r="O14" s="86"/>
    </row>
    <row r="15" spans="1:15" s="6" customFormat="1" ht="27.75" customHeight="1" hidden="1" thickBot="1">
      <c r="A15" s="85">
        <v>3</v>
      </c>
      <c r="B15" s="309" t="str">
        <f>ЖН!B11</f>
        <v>Шарипов Сирожиддин Максудбекович</v>
      </c>
      <c r="C15" s="309"/>
      <c r="D15" s="84">
        <f>ЖН!C11</f>
        <v>0</v>
      </c>
      <c r="E15" s="85">
        <f>ЖН!P11+ЖН!Q11</f>
        <v>9</v>
      </c>
      <c r="F15" s="85">
        <f>ЖН!R11+ЖН!S11</f>
        <v>9</v>
      </c>
      <c r="G15" s="83">
        <f>ЖН!AB11+ЖН!AC11+ЖН!AD11+ЖН!AE11</f>
        <v>10</v>
      </c>
      <c r="H15" s="83" t="e">
        <f>ОН!#REF!+ОН!#REF!</f>
        <v>#REF!</v>
      </c>
      <c r="I15" s="83" t="e">
        <f>ОН!#REF!+ОН!#REF!</f>
        <v>#REF!</v>
      </c>
      <c r="J15" s="83">
        <f>ОН!T11+ОН!U11+ОН!V11+ОН!W11</f>
        <v>0</v>
      </c>
      <c r="K15" s="83">
        <f t="shared" si="1"/>
        <v>10</v>
      </c>
      <c r="L15" s="86" t="str">
        <f t="shared" si="0"/>
        <v>-</v>
      </c>
      <c r="M15" s="86">
        <f t="shared" si="2"/>
        <v>10</v>
      </c>
      <c r="N15" s="86" t="str">
        <f t="shared" si="3"/>
        <v>-</v>
      </c>
      <c r="O15" s="86"/>
    </row>
    <row r="16" spans="1:15" s="6" customFormat="1" ht="27.75" customHeight="1" hidden="1" thickBot="1">
      <c r="A16" s="85">
        <v>4</v>
      </c>
      <c r="B16" s="309" t="str">
        <f>ЖН!B24</f>
        <v>Абдуғаффоров Азизжон Фурқат ўғли</v>
      </c>
      <c r="C16" s="309"/>
      <c r="D16" s="84" t="e">
        <f>ЖН!#REF!</f>
        <v>#REF!</v>
      </c>
      <c r="E16" s="85" t="e">
        <f>ЖН!#REF!+ЖН!#REF!</f>
        <v>#REF!</v>
      </c>
      <c r="F16" s="85" t="e">
        <f>ЖН!#REF!+ЖН!#REF!</f>
        <v>#REF!</v>
      </c>
      <c r="G16" s="83" t="e">
        <f>ЖН!#REF!+ЖН!#REF!+ЖН!#REF!+ЖН!#REF!</f>
        <v>#REF!</v>
      </c>
      <c r="H16" s="83" t="e">
        <f>ОН!#REF!+ОН!#REF!</f>
        <v>#REF!</v>
      </c>
      <c r="I16" s="83" t="e">
        <f>ОН!#REF!+ОН!#REF!</f>
        <v>#REF!</v>
      </c>
      <c r="J16" s="83" t="e">
        <f>ОН!#REF!+ОН!#REF!+ОН!#REF!+ОН!#REF!</f>
        <v>#REF!</v>
      </c>
      <c r="K16" s="83" t="e">
        <f t="shared" si="1"/>
        <v>#REF!</v>
      </c>
      <c r="L16" s="86" t="e">
        <f t="shared" si="0"/>
        <v>#REF!</v>
      </c>
      <c r="M16" s="86" t="e">
        <f t="shared" si="2"/>
        <v>#REF!</v>
      </c>
      <c r="N16" s="86" t="e">
        <f t="shared" si="3"/>
        <v>#REF!</v>
      </c>
      <c r="O16" s="86"/>
    </row>
    <row r="17" spans="1:15" s="6" customFormat="1" ht="27.75" customHeight="1" hidden="1" thickBot="1">
      <c r="A17" s="85">
        <v>5</v>
      </c>
      <c r="B17" s="309" t="e">
        <f>ЖН!#REF!</f>
        <v>#REF!</v>
      </c>
      <c r="C17" s="309"/>
      <c r="D17" s="84" t="e">
        <f>ЖН!#REF!</f>
        <v>#REF!</v>
      </c>
      <c r="E17" s="85" t="e">
        <f>ЖН!#REF!+ЖН!#REF!</f>
        <v>#REF!</v>
      </c>
      <c r="F17" s="85" t="e">
        <f>ЖН!#REF!+ЖН!#REF!</f>
        <v>#REF!</v>
      </c>
      <c r="G17" s="83" t="e">
        <f>ЖН!#REF!+ЖН!#REF!+ЖН!#REF!+ЖН!#REF!</f>
        <v>#REF!</v>
      </c>
      <c r="H17" s="83" t="e">
        <f>ОН!#REF!+ОН!#REF!</f>
        <v>#REF!</v>
      </c>
      <c r="I17" s="83" t="e">
        <f>ОН!#REF!+ОН!#REF!</f>
        <v>#REF!</v>
      </c>
      <c r="J17" s="83" t="e">
        <f>ОН!#REF!+ОН!#REF!+ОН!#REF!+ОН!#REF!</f>
        <v>#REF!</v>
      </c>
      <c r="K17" s="83" t="e">
        <f t="shared" si="1"/>
        <v>#REF!</v>
      </c>
      <c r="L17" s="86" t="e">
        <f t="shared" si="0"/>
        <v>#REF!</v>
      </c>
      <c r="M17" s="86" t="e">
        <f t="shared" si="2"/>
        <v>#REF!</v>
      </c>
      <c r="N17" s="86" t="e">
        <f t="shared" si="3"/>
        <v>#REF!</v>
      </c>
      <c r="O17" s="86"/>
    </row>
    <row r="18" spans="1:15" s="6" customFormat="1" ht="27.75" customHeight="1" hidden="1" thickBot="1">
      <c r="A18" s="85">
        <v>6</v>
      </c>
      <c r="B18" s="309" t="e">
        <f>ЖН!#REF!</f>
        <v>#REF!</v>
      </c>
      <c r="C18" s="309"/>
      <c r="D18" s="84" t="e">
        <f>ЖН!#REF!</f>
        <v>#REF!</v>
      </c>
      <c r="E18" s="85" t="e">
        <f>ЖН!#REF!+ЖН!#REF!</f>
        <v>#REF!</v>
      </c>
      <c r="F18" s="85" t="e">
        <f>ЖН!#REF!+ЖН!#REF!</f>
        <v>#REF!</v>
      </c>
      <c r="G18" s="83" t="e">
        <f>ЖН!#REF!+ЖН!#REF!+ЖН!#REF!+ЖН!#REF!</f>
        <v>#REF!</v>
      </c>
      <c r="H18" s="83" t="e">
        <f>ОН!#REF!+ОН!#REF!</f>
        <v>#REF!</v>
      </c>
      <c r="I18" s="83" t="e">
        <f>ОН!#REF!+ОН!#REF!</f>
        <v>#REF!</v>
      </c>
      <c r="J18" s="83" t="e">
        <f>ОН!#REF!+ОН!#REF!+ОН!#REF!+ОН!#REF!</f>
        <v>#REF!</v>
      </c>
      <c r="K18" s="83" t="e">
        <f t="shared" si="1"/>
        <v>#REF!</v>
      </c>
      <c r="L18" s="86" t="e">
        <f t="shared" si="0"/>
        <v>#REF!</v>
      </c>
      <c r="M18" s="86" t="e">
        <f t="shared" si="2"/>
        <v>#REF!</v>
      </c>
      <c r="N18" s="86" t="e">
        <f t="shared" si="3"/>
        <v>#REF!</v>
      </c>
      <c r="O18" s="86"/>
    </row>
    <row r="19" spans="1:15" s="6" customFormat="1" ht="27.75" customHeight="1" hidden="1" thickBot="1">
      <c r="A19" s="85">
        <v>7</v>
      </c>
      <c r="B19" s="309" t="e">
        <f>ЖН!#REF!</f>
        <v>#REF!</v>
      </c>
      <c r="C19" s="309"/>
      <c r="D19" s="84" t="e">
        <f>ЖН!#REF!</f>
        <v>#REF!</v>
      </c>
      <c r="E19" s="85" t="e">
        <f>ЖН!#REF!+ЖН!#REF!</f>
        <v>#REF!</v>
      </c>
      <c r="F19" s="85" t="e">
        <f>ЖН!#REF!+ЖН!#REF!</f>
        <v>#REF!</v>
      </c>
      <c r="G19" s="83" t="e">
        <f>ЖН!#REF!+ЖН!#REF!+ЖН!#REF!+ЖН!#REF!</f>
        <v>#REF!</v>
      </c>
      <c r="H19" s="83" t="e">
        <f>ОН!#REF!+ОН!#REF!</f>
        <v>#REF!</v>
      </c>
      <c r="I19" s="83" t="e">
        <f>ОН!#REF!+ОН!#REF!</f>
        <v>#REF!</v>
      </c>
      <c r="J19" s="83" t="e">
        <f>ОН!#REF!+ОН!#REF!+ОН!#REF!+ОН!#REF!</f>
        <v>#REF!</v>
      </c>
      <c r="K19" s="83" t="e">
        <f t="shared" si="1"/>
        <v>#REF!</v>
      </c>
      <c r="L19" s="86" t="e">
        <f t="shared" si="0"/>
        <v>#REF!</v>
      </c>
      <c r="M19" s="86" t="e">
        <f t="shared" si="2"/>
        <v>#REF!</v>
      </c>
      <c r="N19" s="86" t="e">
        <f t="shared" si="3"/>
        <v>#REF!</v>
      </c>
      <c r="O19" s="86"/>
    </row>
    <row r="20" spans="1:15" s="6" customFormat="1" ht="27.75" customHeight="1" hidden="1" thickBot="1">
      <c r="A20" s="85">
        <v>8</v>
      </c>
      <c r="B20" s="309" t="e">
        <f>ЖН!#REF!</f>
        <v>#REF!</v>
      </c>
      <c r="C20" s="309"/>
      <c r="D20" s="84" t="e">
        <f>ЖН!#REF!</f>
        <v>#REF!</v>
      </c>
      <c r="E20" s="85" t="e">
        <f>ЖН!#REF!+ЖН!#REF!</f>
        <v>#REF!</v>
      </c>
      <c r="F20" s="85" t="e">
        <f>ЖН!#REF!+ЖН!#REF!</f>
        <v>#REF!</v>
      </c>
      <c r="G20" s="83" t="e">
        <f>ЖН!#REF!+ЖН!#REF!+ЖН!#REF!+ЖН!#REF!</f>
        <v>#REF!</v>
      </c>
      <c r="H20" s="83" t="e">
        <f>ОН!#REF!+ОН!#REF!</f>
        <v>#REF!</v>
      </c>
      <c r="I20" s="83" t="e">
        <f>ОН!#REF!+ОН!#REF!</f>
        <v>#REF!</v>
      </c>
      <c r="J20" s="83" t="e">
        <f>ОН!#REF!+ОН!#REF!+ОН!#REF!+ОН!#REF!</f>
        <v>#REF!</v>
      </c>
      <c r="K20" s="83" t="e">
        <f t="shared" si="1"/>
        <v>#REF!</v>
      </c>
      <c r="L20" s="86" t="e">
        <f t="shared" si="0"/>
        <v>#REF!</v>
      </c>
      <c r="M20" s="86" t="e">
        <f t="shared" si="2"/>
        <v>#REF!</v>
      </c>
      <c r="N20" s="86" t="e">
        <f t="shared" si="3"/>
        <v>#REF!</v>
      </c>
      <c r="O20" s="86"/>
    </row>
    <row r="21" spans="1:15" s="6" customFormat="1" ht="27.75" customHeight="1" hidden="1" thickBot="1">
      <c r="A21" s="85">
        <v>9</v>
      </c>
      <c r="B21" s="309" t="e">
        <f>ЖН!#REF!</f>
        <v>#REF!</v>
      </c>
      <c r="C21" s="309"/>
      <c r="D21" s="84" t="e">
        <f>ЖН!#REF!</f>
        <v>#REF!</v>
      </c>
      <c r="E21" s="85" t="e">
        <f>ЖН!#REF!+ЖН!#REF!</f>
        <v>#REF!</v>
      </c>
      <c r="F21" s="85" t="e">
        <f>ЖН!#REF!+ЖН!#REF!</f>
        <v>#REF!</v>
      </c>
      <c r="G21" s="83" t="e">
        <f>ЖН!#REF!+ЖН!#REF!+ЖН!#REF!+ЖН!#REF!</f>
        <v>#REF!</v>
      </c>
      <c r="H21" s="83" t="e">
        <f>ОН!#REF!+ОН!#REF!</f>
        <v>#REF!</v>
      </c>
      <c r="I21" s="83" t="e">
        <f>ОН!#REF!+ОН!#REF!</f>
        <v>#REF!</v>
      </c>
      <c r="J21" s="83" t="e">
        <f>ОН!#REF!+ОН!#REF!+ОН!#REF!+ОН!#REF!</f>
        <v>#REF!</v>
      </c>
      <c r="K21" s="83" t="e">
        <f t="shared" si="1"/>
        <v>#REF!</v>
      </c>
      <c r="L21" s="86" t="e">
        <f t="shared" si="0"/>
        <v>#REF!</v>
      </c>
      <c r="M21" s="86" t="e">
        <f t="shared" si="2"/>
        <v>#REF!</v>
      </c>
      <c r="N21" s="86" t="e">
        <f t="shared" si="3"/>
        <v>#REF!</v>
      </c>
      <c r="O21" s="86"/>
    </row>
    <row r="22" spans="1:15" s="6" customFormat="1" ht="27.75" customHeight="1" hidden="1" thickBot="1">
      <c r="A22" s="85">
        <v>10</v>
      </c>
      <c r="B22" s="309" t="e">
        <f>ЖН!#REF!</f>
        <v>#REF!</v>
      </c>
      <c r="C22" s="309"/>
      <c r="D22" s="84" t="e">
        <f>ЖН!#REF!</f>
        <v>#REF!</v>
      </c>
      <c r="E22" s="85" t="e">
        <f>ЖН!#REF!+ЖН!#REF!</f>
        <v>#REF!</v>
      </c>
      <c r="F22" s="85" t="e">
        <f>ЖН!#REF!+ЖН!#REF!</f>
        <v>#REF!</v>
      </c>
      <c r="G22" s="83" t="e">
        <f>ЖН!#REF!+ЖН!#REF!+ЖН!#REF!+ЖН!#REF!</f>
        <v>#REF!</v>
      </c>
      <c r="H22" s="83" t="e">
        <f>ОН!#REF!+ОН!#REF!</f>
        <v>#REF!</v>
      </c>
      <c r="I22" s="83" t="e">
        <f>ОН!#REF!+ОН!#REF!</f>
        <v>#REF!</v>
      </c>
      <c r="J22" s="83" t="e">
        <f>ОН!#REF!+ОН!#REF!+ОН!#REF!+ОН!#REF!</f>
        <v>#REF!</v>
      </c>
      <c r="K22" s="83" t="e">
        <f t="shared" si="1"/>
        <v>#REF!</v>
      </c>
      <c r="L22" s="86" t="e">
        <f t="shared" si="0"/>
        <v>#REF!</v>
      </c>
      <c r="M22" s="86" t="e">
        <f t="shared" si="2"/>
        <v>#REF!</v>
      </c>
      <c r="N22" s="86" t="e">
        <f t="shared" si="3"/>
        <v>#REF!</v>
      </c>
      <c r="O22" s="86"/>
    </row>
    <row r="23" spans="1:15" s="6" customFormat="1" ht="27.75" customHeight="1" hidden="1" thickBot="1">
      <c r="A23" s="85">
        <v>11</v>
      </c>
      <c r="B23" s="309" t="e">
        <f>ЖН!#REF!</f>
        <v>#REF!</v>
      </c>
      <c r="C23" s="309"/>
      <c r="D23" s="84" t="e">
        <f>ЖН!#REF!</f>
        <v>#REF!</v>
      </c>
      <c r="E23" s="85" t="e">
        <f>ЖН!#REF!+ЖН!#REF!</f>
        <v>#REF!</v>
      </c>
      <c r="F23" s="85" t="e">
        <f>ЖН!#REF!+ЖН!#REF!</f>
        <v>#REF!</v>
      </c>
      <c r="G23" s="83" t="e">
        <f>ЖН!#REF!+ЖН!#REF!+ЖН!#REF!+ЖН!#REF!</f>
        <v>#REF!</v>
      </c>
      <c r="H23" s="83" t="e">
        <f>ОН!#REF!+ОН!#REF!</f>
        <v>#REF!</v>
      </c>
      <c r="I23" s="83" t="e">
        <f>ОН!#REF!+ОН!#REF!</f>
        <v>#REF!</v>
      </c>
      <c r="J23" s="83" t="e">
        <f>ОН!#REF!+ОН!#REF!+ОН!#REF!+ОН!#REF!</f>
        <v>#REF!</v>
      </c>
      <c r="K23" s="83" t="e">
        <f t="shared" si="1"/>
        <v>#REF!</v>
      </c>
      <c r="L23" s="86" t="e">
        <f t="shared" si="0"/>
        <v>#REF!</v>
      </c>
      <c r="M23" s="86" t="e">
        <f t="shared" si="2"/>
        <v>#REF!</v>
      </c>
      <c r="N23" s="86" t="e">
        <f t="shared" si="3"/>
        <v>#REF!</v>
      </c>
      <c r="O23" s="86"/>
    </row>
    <row r="24" spans="1:15" s="6" customFormat="1" ht="27.75" customHeight="1" hidden="1" thickBot="1">
      <c r="A24" s="85">
        <v>12</v>
      </c>
      <c r="B24" s="309" t="e">
        <f>ЖН!#REF!</f>
        <v>#REF!</v>
      </c>
      <c r="C24" s="309"/>
      <c r="D24" s="84" t="e">
        <f>ЖН!#REF!</f>
        <v>#REF!</v>
      </c>
      <c r="E24" s="85" t="e">
        <f>ЖН!#REF!+ЖН!#REF!</f>
        <v>#REF!</v>
      </c>
      <c r="F24" s="85" t="e">
        <f>ЖН!#REF!+ЖН!#REF!</f>
        <v>#REF!</v>
      </c>
      <c r="G24" s="83" t="e">
        <f>ЖН!#REF!+ЖН!#REF!+ЖН!#REF!+ЖН!#REF!</f>
        <v>#REF!</v>
      </c>
      <c r="H24" s="83" t="e">
        <f>ОН!#REF!+ОН!#REF!</f>
        <v>#REF!</v>
      </c>
      <c r="I24" s="83" t="e">
        <f>ОН!#REF!+ОН!#REF!</f>
        <v>#REF!</v>
      </c>
      <c r="J24" s="83" t="e">
        <f>ОН!#REF!+ОН!#REF!+ОН!#REF!+ОН!#REF!</f>
        <v>#REF!</v>
      </c>
      <c r="K24" s="83" t="e">
        <f t="shared" si="1"/>
        <v>#REF!</v>
      </c>
      <c r="L24" s="86" t="e">
        <f t="shared" si="0"/>
        <v>#REF!</v>
      </c>
      <c r="M24" s="86" t="e">
        <f t="shared" si="2"/>
        <v>#REF!</v>
      </c>
      <c r="N24" s="86" t="e">
        <f t="shared" si="3"/>
        <v>#REF!</v>
      </c>
      <c r="O24" s="86"/>
    </row>
    <row r="25" spans="1:15" s="6" customFormat="1" ht="27.75" customHeight="1" thickBot="1">
      <c r="A25" s="85">
        <v>1</v>
      </c>
      <c r="B25" s="309" t="e">
        <f>ЖН!#REF!</f>
        <v>#REF!</v>
      </c>
      <c r="C25" s="309"/>
      <c r="D25" s="84" t="e">
        <f>ЖН!#REF!</f>
        <v>#REF!</v>
      </c>
      <c r="E25" s="85" t="e">
        <f>ЖН!#REF!+ЖН!#REF!</f>
        <v>#REF!</v>
      </c>
      <c r="F25" s="85" t="e">
        <f>ЖН!#REF!+ЖН!#REF!</f>
        <v>#REF!</v>
      </c>
      <c r="G25" s="83" t="e">
        <f>ЖН!#REF!+ЖН!#REF!+ЖН!#REF!+ЖН!#REF!</f>
        <v>#REF!</v>
      </c>
      <c r="H25" s="83" t="e">
        <f>ОН!#REF!+ОН!#REF!</f>
        <v>#REF!</v>
      </c>
      <c r="I25" s="83" t="e">
        <f>ОН!#REF!+ОН!#REF!</f>
        <v>#REF!</v>
      </c>
      <c r="J25" s="83" t="e">
        <f>ОН!#REF!+ОН!#REF!+ОН!#REF!+ОН!#REF!</f>
        <v>#REF!</v>
      </c>
      <c r="K25" s="83" t="e">
        <f t="shared" si="1"/>
        <v>#REF!</v>
      </c>
      <c r="L25" s="86" t="e">
        <f t="shared" si="0"/>
        <v>#REF!</v>
      </c>
      <c r="M25" s="86" t="e">
        <f t="shared" si="2"/>
        <v>#REF!</v>
      </c>
      <c r="N25" s="86" t="e">
        <f t="shared" si="3"/>
        <v>#REF!</v>
      </c>
      <c r="O25" s="86"/>
    </row>
    <row r="26" spans="1:15" s="6" customFormat="1" ht="27.75" customHeight="1" hidden="1" thickBot="1">
      <c r="A26" s="85">
        <v>14</v>
      </c>
      <c r="B26" s="309" t="e">
        <f>ЖН!#REF!</f>
        <v>#REF!</v>
      </c>
      <c r="C26" s="309"/>
      <c r="D26" s="84" t="e">
        <f>ЖН!#REF!</f>
        <v>#REF!</v>
      </c>
      <c r="E26" s="85" t="e">
        <f>ЖН!#REF!+ЖН!#REF!</f>
        <v>#REF!</v>
      </c>
      <c r="F26" s="85" t="e">
        <f>ЖН!#REF!+ЖН!#REF!</f>
        <v>#REF!</v>
      </c>
      <c r="G26" s="83" t="e">
        <f>ЖН!#REF!+ЖН!#REF!+ЖН!#REF!+ЖН!#REF!</f>
        <v>#REF!</v>
      </c>
      <c r="H26" s="83" t="e">
        <f>ОН!#REF!+ОН!#REF!</f>
        <v>#REF!</v>
      </c>
      <c r="I26" s="83" t="e">
        <f>ОН!#REF!+ОН!#REF!</f>
        <v>#REF!</v>
      </c>
      <c r="J26" s="83" t="e">
        <f>ОН!#REF!+ОН!#REF!+ОН!#REF!+ОН!#REF!</f>
        <v>#REF!</v>
      </c>
      <c r="K26" s="83" t="e">
        <f t="shared" si="1"/>
        <v>#REF!</v>
      </c>
      <c r="L26" s="86" t="e">
        <f t="shared" si="0"/>
        <v>#REF!</v>
      </c>
      <c r="M26" s="86" t="e">
        <f t="shared" si="2"/>
        <v>#REF!</v>
      </c>
      <c r="N26" s="86" t="e">
        <f t="shared" si="3"/>
        <v>#REF!</v>
      </c>
      <c r="O26" s="86"/>
    </row>
    <row r="27" spans="1:15" s="6" customFormat="1" ht="27.75" customHeight="1" hidden="1" thickBot="1">
      <c r="A27" s="85">
        <v>15</v>
      </c>
      <c r="B27" s="309" t="e">
        <f>ЖН!#REF!</f>
        <v>#REF!</v>
      </c>
      <c r="C27" s="309"/>
      <c r="D27" s="84" t="e">
        <f>ЖН!#REF!</f>
        <v>#REF!</v>
      </c>
      <c r="E27" s="85" t="e">
        <f>ЖН!#REF!+ЖН!#REF!</f>
        <v>#REF!</v>
      </c>
      <c r="F27" s="85" t="e">
        <f>ЖН!#REF!+ЖН!#REF!</f>
        <v>#REF!</v>
      </c>
      <c r="G27" s="83" t="e">
        <f>ЖН!#REF!+ЖН!#REF!+ЖН!#REF!+ЖН!#REF!</f>
        <v>#REF!</v>
      </c>
      <c r="H27" s="83" t="e">
        <f>ОН!#REF!+ОН!#REF!</f>
        <v>#REF!</v>
      </c>
      <c r="I27" s="83" t="e">
        <f>ОН!#REF!+ОН!#REF!</f>
        <v>#REF!</v>
      </c>
      <c r="J27" s="83" t="e">
        <f>ОН!#REF!+ОН!#REF!+ОН!#REF!+ОН!#REF!</f>
        <v>#REF!</v>
      </c>
      <c r="K27" s="83" t="e">
        <f t="shared" si="1"/>
        <v>#REF!</v>
      </c>
      <c r="L27" s="86" t="e">
        <f t="shared" si="0"/>
        <v>#REF!</v>
      </c>
      <c r="M27" s="86" t="e">
        <f t="shared" si="2"/>
        <v>#REF!</v>
      </c>
      <c r="N27" s="86" t="e">
        <f t="shared" si="3"/>
        <v>#REF!</v>
      </c>
      <c r="O27" s="86"/>
    </row>
    <row r="28" spans="1:15" s="6" customFormat="1" ht="27.75" customHeight="1" hidden="1" thickBot="1">
      <c r="A28" s="85">
        <v>16</v>
      </c>
      <c r="B28" s="309" t="e">
        <f>ЖН!#REF!</f>
        <v>#REF!</v>
      </c>
      <c r="C28" s="309"/>
      <c r="D28" s="84" t="e">
        <f>ЖН!#REF!</f>
        <v>#REF!</v>
      </c>
      <c r="E28" s="85" t="e">
        <f>ЖН!#REF!+ЖН!#REF!</f>
        <v>#REF!</v>
      </c>
      <c r="F28" s="85" t="e">
        <f>ЖН!#REF!+ЖН!#REF!</f>
        <v>#REF!</v>
      </c>
      <c r="G28" s="83" t="e">
        <f>ЖН!#REF!+ЖН!#REF!+ЖН!#REF!+ЖН!#REF!</f>
        <v>#REF!</v>
      </c>
      <c r="H28" s="83" t="e">
        <f>ОН!#REF!+ОН!#REF!</f>
        <v>#REF!</v>
      </c>
      <c r="I28" s="83" t="e">
        <f>ОН!#REF!+ОН!#REF!</f>
        <v>#REF!</v>
      </c>
      <c r="J28" s="83" t="e">
        <f>ОН!#REF!+ОН!#REF!+ОН!#REF!+ОН!#REF!</f>
        <v>#REF!</v>
      </c>
      <c r="K28" s="83" t="e">
        <f t="shared" si="1"/>
        <v>#REF!</v>
      </c>
      <c r="L28" s="86" t="e">
        <f t="shared" si="0"/>
        <v>#REF!</v>
      </c>
      <c r="M28" s="86" t="e">
        <f t="shared" si="2"/>
        <v>#REF!</v>
      </c>
      <c r="N28" s="86" t="e">
        <f t="shared" si="3"/>
        <v>#REF!</v>
      </c>
      <c r="O28" s="86"/>
    </row>
    <row r="29" spans="1:15" s="6" customFormat="1" ht="27.75" customHeight="1" hidden="1" thickBot="1">
      <c r="A29" s="85">
        <v>17</v>
      </c>
      <c r="B29" s="309" t="e">
        <f>ЖН!#REF!</f>
        <v>#REF!</v>
      </c>
      <c r="C29" s="309"/>
      <c r="D29" s="84" t="e">
        <f>ЖН!#REF!</f>
        <v>#REF!</v>
      </c>
      <c r="E29" s="85" t="e">
        <f>ЖН!#REF!+ЖН!#REF!</f>
        <v>#REF!</v>
      </c>
      <c r="F29" s="85" t="e">
        <f>ЖН!#REF!+ЖН!#REF!</f>
        <v>#REF!</v>
      </c>
      <c r="G29" s="83" t="e">
        <f>ЖН!#REF!+ЖН!#REF!+ЖН!#REF!+ЖН!#REF!</f>
        <v>#REF!</v>
      </c>
      <c r="H29" s="83" t="e">
        <f>ОН!#REF!+ОН!#REF!</f>
        <v>#REF!</v>
      </c>
      <c r="I29" s="83" t="e">
        <f>ОН!#REF!+ОН!#REF!</f>
        <v>#REF!</v>
      </c>
      <c r="J29" s="83" t="e">
        <f>ОН!#REF!+ОН!#REF!+ОН!#REF!+ОН!#REF!</f>
        <v>#REF!</v>
      </c>
      <c r="K29" s="83" t="e">
        <f t="shared" si="1"/>
        <v>#REF!</v>
      </c>
      <c r="L29" s="86" t="e">
        <f t="shared" si="0"/>
        <v>#REF!</v>
      </c>
      <c r="M29" s="86" t="e">
        <f t="shared" si="2"/>
        <v>#REF!</v>
      </c>
      <c r="N29" s="86" t="e">
        <f t="shared" si="3"/>
        <v>#REF!</v>
      </c>
      <c r="O29" s="86"/>
    </row>
    <row r="30" spans="1:15" s="6" customFormat="1" ht="27.75" customHeight="1" hidden="1" thickBot="1">
      <c r="A30" s="85">
        <v>18</v>
      </c>
      <c r="B30" s="309" t="e">
        <f>ЖН!#REF!</f>
        <v>#REF!</v>
      </c>
      <c r="C30" s="309"/>
      <c r="D30" s="84" t="e">
        <f>ЖН!#REF!</f>
        <v>#REF!</v>
      </c>
      <c r="E30" s="85"/>
      <c r="F30" s="85"/>
      <c r="G30" s="83" t="e">
        <f>ЖН!#REF!+ЖН!#REF!+ЖН!#REF!+ЖН!#REF!</f>
        <v>#REF!</v>
      </c>
      <c r="H30" s="83" t="e">
        <f>ОН!#REF!+ОН!#REF!</f>
        <v>#REF!</v>
      </c>
      <c r="I30" s="83" t="e">
        <f>ОН!#REF!+ОН!#REF!</f>
        <v>#REF!</v>
      </c>
      <c r="J30" s="83" t="e">
        <f>ОН!#REF!+ОН!#REF!+ОН!#REF!+ОН!#REF!</f>
        <v>#REF!</v>
      </c>
      <c r="K30" s="83" t="e">
        <f>G30+J30</f>
        <v>#REF!</v>
      </c>
      <c r="L30" s="86" t="e">
        <f>IF(OR(K30&lt;39),"-","")</f>
        <v>#REF!</v>
      </c>
      <c r="M30" s="86" t="e">
        <f>IF(L30="-",K30,"")</f>
        <v>#REF!</v>
      </c>
      <c r="N30" s="86" t="e">
        <f>IF(L30="-","-","")</f>
        <v>#REF!</v>
      </c>
      <c r="O30" s="86"/>
    </row>
    <row r="31" spans="1:15" s="6" customFormat="1" ht="27.75" customHeight="1" hidden="1" thickBot="1">
      <c r="A31" s="85">
        <v>19</v>
      </c>
      <c r="B31" s="309" t="e">
        <f>ЖН!#REF!</f>
        <v>#REF!</v>
      </c>
      <c r="C31" s="309"/>
      <c r="D31" s="84" t="e">
        <f>ЖН!#REF!</f>
        <v>#REF!</v>
      </c>
      <c r="E31" s="85"/>
      <c r="F31" s="85"/>
      <c r="G31" s="83" t="e">
        <f>ЖН!#REF!+ЖН!#REF!+ЖН!#REF!+ЖН!#REF!</f>
        <v>#REF!</v>
      </c>
      <c r="H31" s="83" t="e">
        <f>ОН!#REF!+ОН!#REF!</f>
        <v>#REF!</v>
      </c>
      <c r="I31" s="83" t="e">
        <f>ОН!#REF!+ОН!#REF!</f>
        <v>#REF!</v>
      </c>
      <c r="J31" s="83" t="e">
        <f>ОН!#REF!+ОН!#REF!+ОН!#REF!+ОН!#REF!</f>
        <v>#REF!</v>
      </c>
      <c r="K31" s="83" t="e">
        <f>G31+J31</f>
        <v>#REF!</v>
      </c>
      <c r="L31" s="86" t="e">
        <f>IF(OR(K31&lt;39),"-","")</f>
        <v>#REF!</v>
      </c>
      <c r="M31" s="86" t="e">
        <f>IF(L31="-",K31,"")</f>
        <v>#REF!</v>
      </c>
      <c r="N31" s="86" t="e">
        <f>IF(L31="-","-","")</f>
        <v>#REF!</v>
      </c>
      <c r="O31" s="86"/>
    </row>
    <row r="32" spans="1:15" s="6" customFormat="1" ht="27.75" customHeight="1" hidden="1" thickBot="1">
      <c r="A32" s="85">
        <v>20</v>
      </c>
      <c r="B32" s="309" t="e">
        <f>ЖН!#REF!</f>
        <v>#REF!</v>
      </c>
      <c r="C32" s="309"/>
      <c r="D32" s="84"/>
      <c r="E32" s="85"/>
      <c r="F32" s="85"/>
      <c r="G32" s="83" t="e">
        <f>ЖН!#REF!+ЖН!#REF!+ЖН!#REF!+ЖН!#REF!</f>
        <v>#REF!</v>
      </c>
      <c r="H32" s="83" t="e">
        <f>ОН!#REF!+ОН!#REF!</f>
        <v>#REF!</v>
      </c>
      <c r="I32" s="83" t="e">
        <f>ОН!#REF!+ОН!#REF!</f>
        <v>#REF!</v>
      </c>
      <c r="J32" s="83" t="e">
        <f>ОН!#REF!+ОН!#REF!+ОН!#REF!+ОН!#REF!</f>
        <v>#REF!</v>
      </c>
      <c r="K32" s="83" t="e">
        <f>G32+J32</f>
        <v>#REF!</v>
      </c>
      <c r="L32" s="86" t="e">
        <f>IF(OR(K32&lt;39),"-","")</f>
        <v>#REF!</v>
      </c>
      <c r="M32" s="86" t="e">
        <f>IF(L32="-",K32,"")</f>
        <v>#REF!</v>
      </c>
      <c r="N32" s="86" t="e">
        <f>IF(L32="-","-","")</f>
        <v>#REF!</v>
      </c>
      <c r="O32" s="86"/>
    </row>
    <row r="33" spans="1:15" ht="49.5" customHeight="1" thickBot="1">
      <c r="A33" s="306" t="s">
        <v>14</v>
      </c>
      <c r="B33" s="306"/>
      <c r="C33" s="306"/>
      <c r="D33" s="87"/>
      <c r="E33" s="88"/>
      <c r="F33" s="89"/>
      <c r="G33" s="89"/>
      <c r="H33" s="89"/>
      <c r="I33" s="88"/>
      <c r="J33" s="88"/>
      <c r="K33" s="90"/>
      <c r="L33" s="90"/>
      <c r="M33" s="88"/>
      <c r="N33" s="88"/>
      <c r="O33" s="91"/>
    </row>
    <row r="34" spans="1:3" ht="39.75" customHeight="1">
      <c r="A34" s="293"/>
      <c r="B34" s="293"/>
      <c r="C34" s="293"/>
    </row>
    <row r="35" spans="1:15" ht="18">
      <c r="A35" s="22"/>
      <c r="B35" s="22"/>
      <c r="C35" s="23" t="s">
        <v>15</v>
      </c>
      <c r="D35" s="44">
        <v>1</v>
      </c>
      <c r="E35" s="56"/>
      <c r="F35" s="56"/>
      <c r="G35" s="25" t="s">
        <v>80</v>
      </c>
      <c r="H35" s="25"/>
      <c r="I35" s="25"/>
      <c r="J35" s="25"/>
      <c r="K35" s="17"/>
      <c r="L35" s="17"/>
      <c r="M35" s="17"/>
      <c r="N35" s="26"/>
      <c r="O35" s="17"/>
    </row>
    <row r="36" spans="1:15" ht="18">
      <c r="A36" s="22"/>
      <c r="B36" s="22"/>
      <c r="C36" s="23"/>
      <c r="D36" s="57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</row>
    <row r="37" spans="1:15" ht="28.5" customHeight="1">
      <c r="A37" s="17"/>
      <c r="B37" s="17"/>
      <c r="C37" s="26"/>
      <c r="D37" s="294" t="s">
        <v>16</v>
      </c>
      <c r="E37" s="294"/>
      <c r="F37" s="294"/>
      <c r="G37" s="294"/>
      <c r="H37" s="25"/>
      <c r="I37" s="24"/>
      <c r="J37" s="24"/>
      <c r="K37" s="295" t="s">
        <v>17</v>
      </c>
      <c r="L37" s="295"/>
      <c r="M37" s="24"/>
      <c r="N37" s="24"/>
      <c r="O37" s="17"/>
    </row>
    <row r="38" spans="1:15" ht="18">
      <c r="A38" s="296"/>
      <c r="B38" s="296"/>
      <c r="C38" s="29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8">
      <c r="A39" s="26" t="s">
        <v>75</v>
      </c>
      <c r="B39" s="26"/>
      <c r="C39" s="26"/>
      <c r="D39" s="270" t="str">
        <f>M!F20</f>
        <v>А.Ибрагимов</v>
      </c>
      <c r="E39" s="270"/>
      <c r="F39" s="270"/>
      <c r="G39" s="270"/>
      <c r="H39" s="56"/>
      <c r="I39" s="56"/>
      <c r="J39" s="56"/>
      <c r="K39" s="25" t="s">
        <v>18</v>
      </c>
      <c r="L39" s="25"/>
      <c r="M39" s="271"/>
      <c r="N39" s="271"/>
      <c r="O39" s="60" t="str">
        <f>M!G12</f>
        <v>Ф.Қиличева</v>
      </c>
    </row>
    <row r="40" spans="1:15" ht="18">
      <c r="A40" s="290" t="s">
        <v>19</v>
      </c>
      <c r="B40" s="290"/>
      <c r="C40" s="27" t="s">
        <v>1</v>
      </c>
      <c r="D40" s="272" t="s">
        <v>20</v>
      </c>
      <c r="E40" s="272"/>
      <c r="F40" s="272"/>
      <c r="G40" s="272"/>
      <c r="H40" s="56"/>
      <c r="I40" s="28"/>
      <c r="J40" s="28"/>
      <c r="K40" s="17"/>
      <c r="L40" s="17"/>
      <c r="M40" s="272" t="s">
        <v>21</v>
      </c>
      <c r="N40" s="272"/>
      <c r="O40" s="28" t="s">
        <v>20</v>
      </c>
    </row>
  </sheetData>
  <sheetProtection/>
  <mergeCells count="48">
    <mergeCell ref="D39:G39"/>
    <mergeCell ref="M39:N39"/>
    <mergeCell ref="A40:B40"/>
    <mergeCell ref="D40:G40"/>
    <mergeCell ref="M40:N40"/>
    <mergeCell ref="A33:C33"/>
    <mergeCell ref="A34:C34"/>
    <mergeCell ref="D37:G37"/>
    <mergeCell ref="K37:L37"/>
    <mergeCell ref="A38:C38"/>
    <mergeCell ref="B27:C27"/>
    <mergeCell ref="B28:C28"/>
    <mergeCell ref="B29:C29"/>
    <mergeCell ref="B30:C30"/>
    <mergeCell ref="B31:C31"/>
    <mergeCell ref="B32:C32"/>
    <mergeCell ref="B24:C24"/>
    <mergeCell ref="B25:C25"/>
    <mergeCell ref="B26:C26"/>
    <mergeCell ref="B21:C21"/>
    <mergeCell ref="B22:C22"/>
    <mergeCell ref="B23:C23"/>
    <mergeCell ref="B18:C18"/>
    <mergeCell ref="B19:C19"/>
    <mergeCell ref="B20:C20"/>
    <mergeCell ref="B15:C15"/>
    <mergeCell ref="B16:C16"/>
    <mergeCell ref="B17:C17"/>
    <mergeCell ref="N11:N12"/>
    <mergeCell ref="O11:O12"/>
    <mergeCell ref="B13:C13"/>
    <mergeCell ref="B14:C14"/>
    <mergeCell ref="A11:A12"/>
    <mergeCell ref="B11:C12"/>
    <mergeCell ref="D11:D12"/>
    <mergeCell ref="E11:K11"/>
    <mergeCell ref="L11:L12"/>
    <mergeCell ref="M11:M12"/>
    <mergeCell ref="E7:F7"/>
    <mergeCell ref="H7:I7"/>
    <mergeCell ref="A8:B8"/>
    <mergeCell ref="C9:F9"/>
    <mergeCell ref="H9:K9"/>
    <mergeCell ref="A2:O2"/>
    <mergeCell ref="A3:O3"/>
    <mergeCell ref="A4:I4"/>
    <mergeCell ref="A5:H5"/>
    <mergeCell ref="A6:O6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view="pageLayout" zoomScaleSheetLayoutView="100" workbookViewId="0" topLeftCell="A4">
      <selection activeCell="M9" sqref="M9:O9"/>
    </sheetView>
  </sheetViews>
  <sheetFormatPr defaultColWidth="9.140625" defaultRowHeight="12.75"/>
  <cols>
    <col min="1" max="2" width="4.57421875" style="5" customWidth="1"/>
    <col min="3" max="3" width="38.421875" style="5" customWidth="1"/>
    <col min="4" max="4" width="14.57421875" style="5" customWidth="1"/>
    <col min="5" max="6" width="4.7109375" style="5" hidden="1" customWidth="1"/>
    <col min="7" max="7" width="9.7109375" style="5" customWidth="1"/>
    <col min="8" max="8" width="4.7109375" style="5" hidden="1" customWidth="1"/>
    <col min="9" max="9" width="4.28125" style="5" hidden="1" customWidth="1"/>
    <col min="10" max="10" width="10.8515625" style="5" customWidth="1"/>
    <col min="11" max="11" width="11.00390625" style="5" customWidth="1"/>
    <col min="12" max="12" width="10.00390625" style="5" customWidth="1"/>
    <col min="13" max="13" width="12.28125" style="5" customWidth="1"/>
    <col min="14" max="14" width="9.421875" style="5" customWidth="1"/>
    <col min="15" max="15" width="18.710937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81" t="str">
        <f>M!C6</f>
        <v>12-шакл</v>
      </c>
    </row>
    <row r="2" spans="1:15" ht="15.75" customHeight="1">
      <c r="A2" s="273" t="s">
        <v>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15.75" customHeight="1">
      <c r="A3" s="273" t="s">
        <v>37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ht="15.75" customHeight="1">
      <c r="A4" s="274" t="s">
        <v>38</v>
      </c>
      <c r="B4" s="274"/>
      <c r="C4" s="274"/>
      <c r="D4" s="274"/>
      <c r="E4" s="274"/>
      <c r="F4" s="274"/>
      <c r="G4" s="274"/>
      <c r="H4" s="274"/>
      <c r="I4" s="274"/>
      <c r="J4" s="18" t="s">
        <v>22</v>
      </c>
      <c r="K4" s="31" t="str">
        <f>M!C1</f>
        <v>17-</v>
      </c>
      <c r="L4" s="31"/>
      <c r="M4" s="19"/>
      <c r="N4" s="19"/>
      <c r="O4" s="19"/>
    </row>
    <row r="5" spans="1:15" ht="15.75" customHeight="1">
      <c r="A5" s="274" t="str">
        <f>M!C20</f>
        <v>2016-2017 ўқув йили  </v>
      </c>
      <c r="B5" s="274"/>
      <c r="C5" s="274"/>
      <c r="D5" s="274"/>
      <c r="E5" s="274"/>
      <c r="F5" s="274"/>
      <c r="G5" s="274"/>
      <c r="H5" s="274"/>
      <c r="I5" s="54"/>
      <c r="J5" s="71" t="str">
        <f>M!C2</f>
        <v>Кузги</v>
      </c>
      <c r="K5" s="53" t="s">
        <v>24</v>
      </c>
      <c r="N5" s="53"/>
      <c r="O5" s="53"/>
    </row>
    <row r="6" spans="1:15" ht="15.75" customHeight="1">
      <c r="A6" s="273" t="str">
        <f>M!B20</f>
        <v>Сув хўжалигида менежмент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</row>
    <row r="7" spans="1:15" ht="15.75" customHeight="1">
      <c r="A7" s="18"/>
      <c r="B7" s="18"/>
      <c r="C7" s="59">
        <f>M!C3</f>
        <v>1</v>
      </c>
      <c r="D7" s="52" t="s">
        <v>6</v>
      </c>
      <c r="E7" s="275"/>
      <c r="F7" s="275"/>
      <c r="G7" s="30">
        <f>M!C4</f>
        <v>1</v>
      </c>
      <c r="H7" s="275"/>
      <c r="I7" s="275"/>
      <c r="J7" s="52" t="s">
        <v>23</v>
      </c>
      <c r="K7" s="30">
        <f>M!C5</f>
        <v>1</v>
      </c>
      <c r="L7" s="20" t="s">
        <v>7</v>
      </c>
      <c r="M7" s="20"/>
      <c r="N7" s="20"/>
      <c r="O7" s="20"/>
    </row>
    <row r="8" spans="1:15" ht="15.75" customHeight="1">
      <c r="A8" s="276" t="s">
        <v>39</v>
      </c>
      <c r="B8" s="276"/>
      <c r="C8" s="55" t="str">
        <f>M!B13</f>
        <v>Иқтисодчилар учун математика</v>
      </c>
      <c r="D8" s="50" t="s">
        <v>50</v>
      </c>
      <c r="E8" s="50"/>
      <c r="F8" s="50"/>
      <c r="G8" s="292" t="str">
        <f>ЖН!AF6</f>
        <v>О. Кучаров </v>
      </c>
      <c r="H8" s="292"/>
      <c r="I8" s="292"/>
      <c r="J8" s="292"/>
      <c r="K8" s="63"/>
      <c r="L8" s="43" t="s">
        <v>49</v>
      </c>
      <c r="M8" s="43"/>
      <c r="N8" s="43" t="str">
        <f>ЖН!AF6</f>
        <v>О. Кучаров </v>
      </c>
      <c r="O8" s="63"/>
    </row>
    <row r="9" spans="1:15" ht="18.75" customHeight="1">
      <c r="A9" s="21" t="s">
        <v>25</v>
      </c>
      <c r="B9" s="21"/>
      <c r="C9" s="281" t="s">
        <v>26</v>
      </c>
      <c r="D9" s="281"/>
      <c r="E9" s="281"/>
      <c r="F9" s="281"/>
      <c r="G9" s="32">
        <f>M!C13</f>
        <v>122</v>
      </c>
      <c r="H9" s="283" t="s">
        <v>43</v>
      </c>
      <c r="I9" s="283"/>
      <c r="J9" s="283"/>
      <c r="K9" s="283"/>
      <c r="L9" s="32">
        <f>M!E13</f>
        <v>14</v>
      </c>
      <c r="M9" s="284" t="str">
        <f>M!F13</f>
        <v>Феврал. 2017й.</v>
      </c>
      <c r="N9" s="284"/>
      <c r="O9" s="284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9.5" customHeight="1" thickBot="1">
      <c r="A11" s="277" t="s">
        <v>0</v>
      </c>
      <c r="B11" s="278" t="s">
        <v>40</v>
      </c>
      <c r="C11" s="278"/>
      <c r="D11" s="279" t="s">
        <v>8</v>
      </c>
      <c r="E11" s="278" t="s">
        <v>9</v>
      </c>
      <c r="F11" s="278"/>
      <c r="G11" s="278"/>
      <c r="H11" s="278"/>
      <c r="I11" s="278"/>
      <c r="J11" s="278"/>
      <c r="K11" s="278"/>
      <c r="L11" s="280" t="s">
        <v>10</v>
      </c>
      <c r="M11" s="280" t="s">
        <v>11</v>
      </c>
      <c r="N11" s="280" t="s">
        <v>12</v>
      </c>
      <c r="O11" s="278" t="s">
        <v>82</v>
      </c>
    </row>
    <row r="12" spans="1:15" ht="80.25" customHeight="1" thickBot="1">
      <c r="A12" s="277"/>
      <c r="B12" s="278"/>
      <c r="C12" s="278"/>
      <c r="D12" s="279"/>
      <c r="E12" s="82" t="s">
        <v>2</v>
      </c>
      <c r="F12" s="82" t="s">
        <v>3</v>
      </c>
      <c r="G12" s="82" t="s">
        <v>72</v>
      </c>
      <c r="H12" s="82" t="s">
        <v>34</v>
      </c>
      <c r="I12" s="82" t="s">
        <v>35</v>
      </c>
      <c r="J12" s="82" t="s">
        <v>76</v>
      </c>
      <c r="K12" s="82" t="s">
        <v>60</v>
      </c>
      <c r="L12" s="280"/>
      <c r="M12" s="280"/>
      <c r="N12" s="280"/>
      <c r="O12" s="278"/>
    </row>
    <row r="13" spans="1:15" s="6" customFormat="1" ht="27.75" customHeight="1" thickBot="1">
      <c r="A13" s="83">
        <v>1</v>
      </c>
      <c r="B13" s="285" t="str">
        <f>ЖН!B9</f>
        <v>Раҳмонов Маҳмуджон Зайниддин ўғли</v>
      </c>
      <c r="C13" s="285"/>
      <c r="D13" s="84">
        <f>ЖН!C9</f>
        <v>0</v>
      </c>
      <c r="E13" s="83">
        <f>ЖН!AJ9+ЖН!AK9</f>
        <v>0</v>
      </c>
      <c r="F13" s="83">
        <f>ЖН!AL9+ЖН!AM9</f>
        <v>0</v>
      </c>
      <c r="G13" s="83">
        <f>ЖН!AF9+ЖН!AG9+ЖН!AH9+ЖН!AI9</f>
        <v>8</v>
      </c>
      <c r="H13" s="83" t="e">
        <f>ОН!#REF!+ОН!#REF!</f>
        <v>#REF!</v>
      </c>
      <c r="I13" s="83" t="e">
        <f>ОН!#REF!+ОН!#REF!</f>
        <v>#REF!</v>
      </c>
      <c r="J13" s="83">
        <f>ОН!X9+ОН!Y9+ОН!Z9+ОН!AA9</f>
        <v>0</v>
      </c>
      <c r="K13" s="83">
        <f>G13+J13</f>
        <v>8</v>
      </c>
      <c r="L13" s="93" t="str">
        <f aca="true" t="shared" si="0" ref="L13:L29">IF(OR(K13&lt;39),"-","")</f>
        <v>-</v>
      </c>
      <c r="M13" s="86">
        <f>IF(L13="-",K13,"")</f>
        <v>8</v>
      </c>
      <c r="N13" s="86" t="str">
        <f>IF(L13="-","-","")</f>
        <v>-</v>
      </c>
      <c r="O13" s="86"/>
    </row>
    <row r="14" spans="1:15" s="6" customFormat="1" ht="27.75" customHeight="1" thickBot="1">
      <c r="A14" s="83">
        <v>2</v>
      </c>
      <c r="B14" s="285" t="str">
        <f>ЖН!B10</f>
        <v>Раҳимова Ҳамида Феруз қизи</v>
      </c>
      <c r="C14" s="285"/>
      <c r="D14" s="84">
        <f>ЖН!C10</f>
        <v>0</v>
      </c>
      <c r="E14" s="83">
        <f>ЖН!AJ10+ЖН!AK10</f>
        <v>0</v>
      </c>
      <c r="F14" s="83">
        <f>ЖН!AL10+ЖН!AM10</f>
        <v>0</v>
      </c>
      <c r="G14" s="83">
        <f>ЖН!AF10+ЖН!AG10+ЖН!AH10+ЖН!AI10</f>
        <v>8</v>
      </c>
      <c r="H14" s="83" t="e">
        <f>ОН!#REF!+ОН!#REF!</f>
        <v>#REF!</v>
      </c>
      <c r="I14" s="83" t="e">
        <f>ОН!#REF!+ОН!#REF!</f>
        <v>#REF!</v>
      </c>
      <c r="J14" s="83">
        <f>ОН!X10+ОН!Y10+ОН!Z10+ОН!AA10</f>
        <v>0</v>
      </c>
      <c r="K14" s="83">
        <f aca="true" t="shared" si="1" ref="K14:K29">G14+J14</f>
        <v>8</v>
      </c>
      <c r="L14" s="93" t="str">
        <f t="shared" si="0"/>
        <v>-</v>
      </c>
      <c r="M14" s="86">
        <f aca="true" t="shared" si="2" ref="M14:M29">IF(L14="-",K14,"")</f>
        <v>8</v>
      </c>
      <c r="N14" s="86" t="str">
        <f aca="true" t="shared" si="3" ref="N14:N29">IF(L14="-","-","")</f>
        <v>-</v>
      </c>
      <c r="O14" s="86"/>
    </row>
    <row r="15" spans="1:15" s="6" customFormat="1" ht="27.75" customHeight="1" thickBot="1">
      <c r="A15" s="83">
        <v>3</v>
      </c>
      <c r="B15" s="285" t="str">
        <f>ЖН!B11</f>
        <v>Шарипов Сирожиддин Максудбекович</v>
      </c>
      <c r="C15" s="285"/>
      <c r="D15" s="84">
        <f>ЖН!C11</f>
        <v>0</v>
      </c>
      <c r="E15" s="83">
        <f>ЖН!AJ11+ЖН!AK11</f>
        <v>0</v>
      </c>
      <c r="F15" s="83">
        <f>ЖН!AL11+ЖН!AM11</f>
        <v>0</v>
      </c>
      <c r="G15" s="83">
        <f>ЖН!AF11+ЖН!AG11+ЖН!AH11+ЖН!AI11</f>
        <v>6</v>
      </c>
      <c r="H15" s="83" t="e">
        <f>ОН!#REF!+ОН!#REF!</f>
        <v>#REF!</v>
      </c>
      <c r="I15" s="83" t="e">
        <f>ОН!#REF!+ОН!#REF!</f>
        <v>#REF!</v>
      </c>
      <c r="J15" s="83">
        <f>ОН!X11+ОН!Y11+ОН!Z11+ОН!AA11</f>
        <v>0</v>
      </c>
      <c r="K15" s="83">
        <f t="shared" si="1"/>
        <v>6</v>
      </c>
      <c r="L15" s="93" t="str">
        <f t="shared" si="0"/>
        <v>-</v>
      </c>
      <c r="M15" s="86">
        <f t="shared" si="2"/>
        <v>6</v>
      </c>
      <c r="N15" s="86" t="str">
        <f t="shared" si="3"/>
        <v>-</v>
      </c>
      <c r="O15" s="86"/>
    </row>
    <row r="16" spans="1:15" s="6" customFormat="1" ht="27.75" customHeight="1" thickBot="1">
      <c r="A16" s="83">
        <v>4</v>
      </c>
      <c r="B16" s="285" t="str">
        <f>ЖН!B24</f>
        <v>Абдуғаффоров Азизжон Фурқат ўғли</v>
      </c>
      <c r="C16" s="285"/>
      <c r="D16" s="84" t="e">
        <f>ЖН!#REF!</f>
        <v>#REF!</v>
      </c>
      <c r="E16" s="83" t="e">
        <f>ЖН!#REF!+ЖН!#REF!</f>
        <v>#REF!</v>
      </c>
      <c r="F16" s="83" t="e">
        <f>ЖН!#REF!+ЖН!#REF!</f>
        <v>#REF!</v>
      </c>
      <c r="G16" s="83" t="e">
        <f>ЖН!#REF!+ЖН!#REF!+ЖН!#REF!+ЖН!#REF!</f>
        <v>#REF!</v>
      </c>
      <c r="H16" s="83" t="e">
        <f>ОН!#REF!+ОН!#REF!</f>
        <v>#REF!</v>
      </c>
      <c r="I16" s="83" t="e">
        <f>ОН!#REF!+ОН!#REF!</f>
        <v>#REF!</v>
      </c>
      <c r="J16" s="83" t="e">
        <f>ОН!#REF!+ОН!#REF!+ОН!#REF!+ОН!#REF!</f>
        <v>#REF!</v>
      </c>
      <c r="K16" s="83" t="e">
        <f t="shared" si="1"/>
        <v>#REF!</v>
      </c>
      <c r="L16" s="93" t="e">
        <f t="shared" si="0"/>
        <v>#REF!</v>
      </c>
      <c r="M16" s="86" t="e">
        <f t="shared" si="2"/>
        <v>#REF!</v>
      </c>
      <c r="N16" s="86" t="e">
        <f t="shared" si="3"/>
        <v>#REF!</v>
      </c>
      <c r="O16" s="86"/>
    </row>
    <row r="17" spans="1:15" s="6" customFormat="1" ht="27.75" customHeight="1" thickBot="1">
      <c r="A17" s="83">
        <v>5</v>
      </c>
      <c r="B17" s="285" t="e">
        <f>ЖН!#REF!</f>
        <v>#REF!</v>
      </c>
      <c r="C17" s="285"/>
      <c r="D17" s="84" t="e">
        <f>ЖН!#REF!</f>
        <v>#REF!</v>
      </c>
      <c r="E17" s="83" t="e">
        <f>ЖН!#REF!+ЖН!#REF!</f>
        <v>#REF!</v>
      </c>
      <c r="F17" s="83" t="e">
        <f>ЖН!#REF!+ЖН!#REF!</f>
        <v>#REF!</v>
      </c>
      <c r="G17" s="83" t="e">
        <f>ЖН!#REF!+ЖН!#REF!+ЖН!#REF!+ЖН!#REF!</f>
        <v>#REF!</v>
      </c>
      <c r="H17" s="83" t="e">
        <f>ОН!#REF!+ОН!#REF!</f>
        <v>#REF!</v>
      </c>
      <c r="I17" s="83" t="e">
        <f>ОН!#REF!+ОН!#REF!</f>
        <v>#REF!</v>
      </c>
      <c r="J17" s="83" t="e">
        <f>ОН!#REF!+ОН!#REF!+ОН!#REF!+ОН!#REF!</f>
        <v>#REF!</v>
      </c>
      <c r="K17" s="83" t="e">
        <f t="shared" si="1"/>
        <v>#REF!</v>
      </c>
      <c r="L17" s="93" t="e">
        <f t="shared" si="0"/>
        <v>#REF!</v>
      </c>
      <c r="M17" s="86" t="e">
        <f t="shared" si="2"/>
        <v>#REF!</v>
      </c>
      <c r="N17" s="86" t="e">
        <f t="shared" si="3"/>
        <v>#REF!</v>
      </c>
      <c r="O17" s="86"/>
    </row>
    <row r="18" spans="1:15" s="6" customFormat="1" ht="27.75" customHeight="1" thickBot="1">
      <c r="A18" s="83">
        <v>6</v>
      </c>
      <c r="B18" s="285" t="e">
        <f>ЖН!#REF!</f>
        <v>#REF!</v>
      </c>
      <c r="C18" s="285"/>
      <c r="D18" s="84" t="e">
        <f>ЖН!#REF!</f>
        <v>#REF!</v>
      </c>
      <c r="E18" s="83" t="e">
        <f>ЖН!#REF!+ЖН!#REF!</f>
        <v>#REF!</v>
      </c>
      <c r="F18" s="83" t="e">
        <f>ЖН!#REF!+ЖН!#REF!</f>
        <v>#REF!</v>
      </c>
      <c r="G18" s="83" t="e">
        <f>ЖН!#REF!+ЖН!#REF!+ЖН!#REF!+ЖН!#REF!</f>
        <v>#REF!</v>
      </c>
      <c r="H18" s="83" t="e">
        <f>ОН!#REF!+ОН!#REF!</f>
        <v>#REF!</v>
      </c>
      <c r="I18" s="83" t="e">
        <f>ОН!#REF!+ОН!#REF!</f>
        <v>#REF!</v>
      </c>
      <c r="J18" s="83" t="e">
        <f>ОН!#REF!+ОН!#REF!+ОН!#REF!+ОН!#REF!</f>
        <v>#REF!</v>
      </c>
      <c r="K18" s="83" t="e">
        <f t="shared" si="1"/>
        <v>#REF!</v>
      </c>
      <c r="L18" s="93" t="e">
        <f t="shared" si="0"/>
        <v>#REF!</v>
      </c>
      <c r="M18" s="86" t="e">
        <f t="shared" si="2"/>
        <v>#REF!</v>
      </c>
      <c r="N18" s="86" t="e">
        <f t="shared" si="3"/>
        <v>#REF!</v>
      </c>
      <c r="O18" s="86"/>
    </row>
    <row r="19" spans="1:15" s="6" customFormat="1" ht="27.75" customHeight="1" thickBot="1">
      <c r="A19" s="83">
        <v>7</v>
      </c>
      <c r="B19" s="285" t="e">
        <f>ЖН!#REF!</f>
        <v>#REF!</v>
      </c>
      <c r="C19" s="285"/>
      <c r="D19" s="84" t="e">
        <f>ЖН!#REF!</f>
        <v>#REF!</v>
      </c>
      <c r="E19" s="83" t="e">
        <f>ЖН!#REF!+ЖН!#REF!</f>
        <v>#REF!</v>
      </c>
      <c r="F19" s="83" t="e">
        <f>ЖН!#REF!+ЖН!#REF!</f>
        <v>#REF!</v>
      </c>
      <c r="G19" s="83" t="e">
        <f>ЖН!#REF!+ЖН!#REF!+ЖН!#REF!+ЖН!#REF!</f>
        <v>#REF!</v>
      </c>
      <c r="H19" s="83" t="e">
        <f>ОН!#REF!+ОН!#REF!</f>
        <v>#REF!</v>
      </c>
      <c r="I19" s="83" t="e">
        <f>ОН!#REF!+ОН!#REF!</f>
        <v>#REF!</v>
      </c>
      <c r="J19" s="83" t="e">
        <f>ОН!#REF!+ОН!#REF!+ОН!#REF!+ОН!#REF!</f>
        <v>#REF!</v>
      </c>
      <c r="K19" s="83" t="e">
        <f t="shared" si="1"/>
        <v>#REF!</v>
      </c>
      <c r="L19" s="93" t="e">
        <f t="shared" si="0"/>
        <v>#REF!</v>
      </c>
      <c r="M19" s="86" t="e">
        <f t="shared" si="2"/>
        <v>#REF!</v>
      </c>
      <c r="N19" s="86" t="e">
        <f t="shared" si="3"/>
        <v>#REF!</v>
      </c>
      <c r="O19" s="86"/>
    </row>
    <row r="20" spans="1:15" s="6" customFormat="1" ht="27.75" customHeight="1" thickBot="1">
      <c r="A20" s="83">
        <v>8</v>
      </c>
      <c r="B20" s="285" t="e">
        <f>ЖН!#REF!</f>
        <v>#REF!</v>
      </c>
      <c r="C20" s="285"/>
      <c r="D20" s="84" t="e">
        <f>ЖН!#REF!</f>
        <v>#REF!</v>
      </c>
      <c r="E20" s="83" t="e">
        <f>ЖН!#REF!+ЖН!#REF!</f>
        <v>#REF!</v>
      </c>
      <c r="F20" s="83" t="e">
        <f>ЖН!#REF!+ЖН!#REF!</f>
        <v>#REF!</v>
      </c>
      <c r="G20" s="83" t="e">
        <f>ЖН!#REF!+ЖН!#REF!+ЖН!#REF!+ЖН!#REF!</f>
        <v>#REF!</v>
      </c>
      <c r="H20" s="83" t="e">
        <f>ОН!#REF!+ОН!#REF!</f>
        <v>#REF!</v>
      </c>
      <c r="I20" s="83" t="e">
        <f>ОН!#REF!+ОН!#REF!</f>
        <v>#REF!</v>
      </c>
      <c r="J20" s="83" t="e">
        <f>ОН!#REF!+ОН!#REF!+ОН!#REF!+ОН!#REF!</f>
        <v>#REF!</v>
      </c>
      <c r="K20" s="83" t="e">
        <f t="shared" si="1"/>
        <v>#REF!</v>
      </c>
      <c r="L20" s="93" t="e">
        <f t="shared" si="0"/>
        <v>#REF!</v>
      </c>
      <c r="M20" s="86" t="e">
        <f t="shared" si="2"/>
        <v>#REF!</v>
      </c>
      <c r="N20" s="86" t="e">
        <f t="shared" si="3"/>
        <v>#REF!</v>
      </c>
      <c r="O20" s="86"/>
    </row>
    <row r="21" spans="1:15" s="6" customFormat="1" ht="27.75" customHeight="1" thickBot="1">
      <c r="A21" s="83">
        <v>9</v>
      </c>
      <c r="B21" s="285" t="e">
        <f>ЖН!#REF!</f>
        <v>#REF!</v>
      </c>
      <c r="C21" s="285"/>
      <c r="D21" s="84" t="e">
        <f>ЖН!#REF!</f>
        <v>#REF!</v>
      </c>
      <c r="E21" s="83" t="e">
        <f>ЖН!#REF!+ЖН!#REF!</f>
        <v>#REF!</v>
      </c>
      <c r="F21" s="83" t="e">
        <f>ЖН!#REF!+ЖН!#REF!</f>
        <v>#REF!</v>
      </c>
      <c r="G21" s="83" t="e">
        <f>ЖН!#REF!+ЖН!#REF!+ЖН!#REF!+ЖН!#REF!</f>
        <v>#REF!</v>
      </c>
      <c r="H21" s="83" t="e">
        <f>ОН!#REF!+ОН!#REF!</f>
        <v>#REF!</v>
      </c>
      <c r="I21" s="83" t="e">
        <f>ОН!#REF!+ОН!#REF!</f>
        <v>#REF!</v>
      </c>
      <c r="J21" s="83" t="e">
        <f>ОН!#REF!+ОН!#REF!+ОН!#REF!+ОН!#REF!</f>
        <v>#REF!</v>
      </c>
      <c r="K21" s="83" t="e">
        <f t="shared" si="1"/>
        <v>#REF!</v>
      </c>
      <c r="L21" s="93" t="e">
        <f t="shared" si="0"/>
        <v>#REF!</v>
      </c>
      <c r="M21" s="86" t="e">
        <f t="shared" si="2"/>
        <v>#REF!</v>
      </c>
      <c r="N21" s="86" t="e">
        <f t="shared" si="3"/>
        <v>#REF!</v>
      </c>
      <c r="O21" s="86"/>
    </row>
    <row r="22" spans="1:15" s="6" customFormat="1" ht="27.75" customHeight="1" thickBot="1">
      <c r="A22" s="83">
        <v>10</v>
      </c>
      <c r="B22" s="285" t="e">
        <f>ЖН!#REF!</f>
        <v>#REF!</v>
      </c>
      <c r="C22" s="285"/>
      <c r="D22" s="84" t="e">
        <f>ЖН!#REF!</f>
        <v>#REF!</v>
      </c>
      <c r="E22" s="83" t="e">
        <f>ЖН!#REF!+ЖН!#REF!</f>
        <v>#REF!</v>
      </c>
      <c r="F22" s="83" t="e">
        <f>ЖН!#REF!+ЖН!#REF!</f>
        <v>#REF!</v>
      </c>
      <c r="G22" s="83" t="e">
        <f>ЖН!#REF!+ЖН!#REF!+ЖН!#REF!+ЖН!#REF!</f>
        <v>#REF!</v>
      </c>
      <c r="H22" s="83" t="e">
        <f>ОН!#REF!+ОН!#REF!</f>
        <v>#REF!</v>
      </c>
      <c r="I22" s="83" t="e">
        <f>ОН!#REF!+ОН!#REF!</f>
        <v>#REF!</v>
      </c>
      <c r="J22" s="83" t="e">
        <f>ОН!#REF!+ОН!#REF!+ОН!#REF!+ОН!#REF!</f>
        <v>#REF!</v>
      </c>
      <c r="K22" s="83" t="e">
        <f t="shared" si="1"/>
        <v>#REF!</v>
      </c>
      <c r="L22" s="93" t="e">
        <f t="shared" si="0"/>
        <v>#REF!</v>
      </c>
      <c r="M22" s="86" t="e">
        <f t="shared" si="2"/>
        <v>#REF!</v>
      </c>
      <c r="N22" s="86" t="e">
        <f t="shared" si="3"/>
        <v>#REF!</v>
      </c>
      <c r="O22" s="86"/>
    </row>
    <row r="23" spans="1:15" s="6" customFormat="1" ht="27.75" customHeight="1" thickBot="1">
      <c r="A23" s="83">
        <v>11</v>
      </c>
      <c r="B23" s="285" t="e">
        <f>ЖН!#REF!</f>
        <v>#REF!</v>
      </c>
      <c r="C23" s="285"/>
      <c r="D23" s="84" t="e">
        <f>ЖН!#REF!</f>
        <v>#REF!</v>
      </c>
      <c r="E23" s="83" t="e">
        <f>ЖН!#REF!+ЖН!#REF!</f>
        <v>#REF!</v>
      </c>
      <c r="F23" s="83" t="e">
        <f>ЖН!#REF!+ЖН!#REF!</f>
        <v>#REF!</v>
      </c>
      <c r="G23" s="83" t="e">
        <f>ЖН!#REF!+ЖН!#REF!+ЖН!#REF!+ЖН!#REF!</f>
        <v>#REF!</v>
      </c>
      <c r="H23" s="83" t="e">
        <f>ОН!#REF!+ОН!#REF!</f>
        <v>#REF!</v>
      </c>
      <c r="I23" s="83" t="e">
        <f>ОН!#REF!+ОН!#REF!</f>
        <v>#REF!</v>
      </c>
      <c r="J23" s="83" t="e">
        <f>ОН!#REF!+ОН!#REF!+ОН!#REF!+ОН!#REF!</f>
        <v>#REF!</v>
      </c>
      <c r="K23" s="83" t="e">
        <f t="shared" si="1"/>
        <v>#REF!</v>
      </c>
      <c r="L23" s="93" t="e">
        <f t="shared" si="0"/>
        <v>#REF!</v>
      </c>
      <c r="M23" s="86" t="e">
        <f t="shared" si="2"/>
        <v>#REF!</v>
      </c>
      <c r="N23" s="86" t="e">
        <f t="shared" si="3"/>
        <v>#REF!</v>
      </c>
      <c r="O23" s="86"/>
    </row>
    <row r="24" spans="1:15" s="6" customFormat="1" ht="27.75" customHeight="1" thickBot="1">
      <c r="A24" s="83">
        <v>12</v>
      </c>
      <c r="B24" s="285" t="e">
        <f>ЖН!#REF!</f>
        <v>#REF!</v>
      </c>
      <c r="C24" s="285"/>
      <c r="D24" s="84" t="e">
        <f>ЖН!#REF!</f>
        <v>#REF!</v>
      </c>
      <c r="E24" s="83" t="e">
        <f>ЖН!#REF!+ЖН!#REF!</f>
        <v>#REF!</v>
      </c>
      <c r="F24" s="83" t="e">
        <f>ЖН!#REF!+ЖН!#REF!</f>
        <v>#REF!</v>
      </c>
      <c r="G24" s="83" t="e">
        <f>ЖН!#REF!+ЖН!#REF!+ЖН!#REF!+ЖН!#REF!</f>
        <v>#REF!</v>
      </c>
      <c r="H24" s="83" t="e">
        <f>ОН!#REF!+ОН!#REF!</f>
        <v>#REF!</v>
      </c>
      <c r="I24" s="83" t="e">
        <f>ОН!#REF!+ОН!#REF!</f>
        <v>#REF!</v>
      </c>
      <c r="J24" s="83" t="e">
        <f>ОН!#REF!+ОН!#REF!+ОН!#REF!+ОН!#REF!</f>
        <v>#REF!</v>
      </c>
      <c r="K24" s="83" t="e">
        <f t="shared" si="1"/>
        <v>#REF!</v>
      </c>
      <c r="L24" s="93" t="e">
        <f t="shared" si="0"/>
        <v>#REF!</v>
      </c>
      <c r="M24" s="86" t="e">
        <f t="shared" si="2"/>
        <v>#REF!</v>
      </c>
      <c r="N24" s="86" t="e">
        <f t="shared" si="3"/>
        <v>#REF!</v>
      </c>
      <c r="O24" s="86"/>
    </row>
    <row r="25" spans="1:15" s="6" customFormat="1" ht="27.75" customHeight="1" thickBot="1">
      <c r="A25" s="83">
        <v>13</v>
      </c>
      <c r="B25" s="285" t="e">
        <f>ЖН!#REF!</f>
        <v>#REF!</v>
      </c>
      <c r="C25" s="285"/>
      <c r="D25" s="84" t="e">
        <f>ЖН!#REF!</f>
        <v>#REF!</v>
      </c>
      <c r="E25" s="83" t="e">
        <f>ЖН!#REF!+ЖН!#REF!</f>
        <v>#REF!</v>
      </c>
      <c r="F25" s="83" t="e">
        <f>ЖН!#REF!+ЖН!#REF!</f>
        <v>#REF!</v>
      </c>
      <c r="G25" s="83" t="e">
        <f>ЖН!#REF!+ЖН!#REF!+ЖН!#REF!+ЖН!#REF!</f>
        <v>#REF!</v>
      </c>
      <c r="H25" s="83" t="e">
        <f>ОН!#REF!+ОН!#REF!</f>
        <v>#REF!</v>
      </c>
      <c r="I25" s="83" t="e">
        <f>ОН!#REF!+ОН!#REF!</f>
        <v>#REF!</v>
      </c>
      <c r="J25" s="83" t="e">
        <f>ОН!#REF!+ОН!#REF!+ОН!#REF!+ОН!#REF!</f>
        <v>#REF!</v>
      </c>
      <c r="K25" s="83" t="e">
        <f t="shared" si="1"/>
        <v>#REF!</v>
      </c>
      <c r="L25" s="93" t="e">
        <f t="shared" si="0"/>
        <v>#REF!</v>
      </c>
      <c r="M25" s="86" t="e">
        <f t="shared" si="2"/>
        <v>#REF!</v>
      </c>
      <c r="N25" s="86" t="e">
        <f t="shared" si="3"/>
        <v>#REF!</v>
      </c>
      <c r="O25" s="86"/>
    </row>
    <row r="26" spans="1:15" s="6" customFormat="1" ht="27.75" customHeight="1" thickBot="1">
      <c r="A26" s="83">
        <v>14</v>
      </c>
      <c r="B26" s="285" t="e">
        <f>ЖН!#REF!</f>
        <v>#REF!</v>
      </c>
      <c r="C26" s="285"/>
      <c r="D26" s="84" t="e">
        <f>ЖН!#REF!</f>
        <v>#REF!</v>
      </c>
      <c r="E26" s="83" t="e">
        <f>ЖН!#REF!+ЖН!#REF!</f>
        <v>#REF!</v>
      </c>
      <c r="F26" s="83" t="e">
        <f>ЖН!#REF!+ЖН!#REF!</f>
        <v>#REF!</v>
      </c>
      <c r="G26" s="83" t="e">
        <f>ЖН!#REF!+ЖН!#REF!+ЖН!#REF!+ЖН!#REF!</f>
        <v>#REF!</v>
      </c>
      <c r="H26" s="83" t="e">
        <f>ОН!#REF!+ОН!#REF!</f>
        <v>#REF!</v>
      </c>
      <c r="I26" s="83" t="e">
        <f>ОН!#REF!+ОН!#REF!</f>
        <v>#REF!</v>
      </c>
      <c r="J26" s="83" t="e">
        <f>ОН!#REF!+ОН!#REF!+ОН!#REF!+ОН!#REF!</f>
        <v>#REF!</v>
      </c>
      <c r="K26" s="83" t="e">
        <f t="shared" si="1"/>
        <v>#REF!</v>
      </c>
      <c r="L26" s="93" t="e">
        <f t="shared" si="0"/>
        <v>#REF!</v>
      </c>
      <c r="M26" s="86" t="e">
        <f t="shared" si="2"/>
        <v>#REF!</v>
      </c>
      <c r="N26" s="86" t="e">
        <f t="shared" si="3"/>
        <v>#REF!</v>
      </c>
      <c r="O26" s="86"/>
    </row>
    <row r="27" spans="1:15" s="6" customFormat="1" ht="27.75" customHeight="1" thickBot="1">
      <c r="A27" s="83">
        <v>15</v>
      </c>
      <c r="B27" s="285" t="e">
        <f>ЖН!#REF!</f>
        <v>#REF!</v>
      </c>
      <c r="C27" s="285"/>
      <c r="D27" s="84" t="e">
        <f>ЖН!#REF!</f>
        <v>#REF!</v>
      </c>
      <c r="E27" s="83" t="e">
        <f>ЖН!#REF!+ЖН!#REF!</f>
        <v>#REF!</v>
      </c>
      <c r="F27" s="83" t="e">
        <f>ЖН!#REF!+ЖН!#REF!</f>
        <v>#REF!</v>
      </c>
      <c r="G27" s="83" t="e">
        <f>ЖН!#REF!+ЖН!#REF!+ЖН!#REF!+ЖН!#REF!</f>
        <v>#REF!</v>
      </c>
      <c r="H27" s="83" t="e">
        <f>ОН!#REF!+ОН!#REF!</f>
        <v>#REF!</v>
      </c>
      <c r="I27" s="83" t="e">
        <f>ОН!#REF!+ОН!#REF!</f>
        <v>#REF!</v>
      </c>
      <c r="J27" s="83" t="e">
        <f>ОН!#REF!+ОН!#REF!+ОН!#REF!+ОН!#REF!</f>
        <v>#REF!</v>
      </c>
      <c r="K27" s="83" t="e">
        <f t="shared" si="1"/>
        <v>#REF!</v>
      </c>
      <c r="L27" s="93" t="e">
        <f t="shared" si="0"/>
        <v>#REF!</v>
      </c>
      <c r="M27" s="86" t="e">
        <f t="shared" si="2"/>
        <v>#REF!</v>
      </c>
      <c r="N27" s="86" t="e">
        <f t="shared" si="3"/>
        <v>#REF!</v>
      </c>
      <c r="O27" s="86"/>
    </row>
    <row r="28" spans="1:15" s="6" customFormat="1" ht="27.75" customHeight="1" thickBot="1">
      <c r="A28" s="83">
        <v>16</v>
      </c>
      <c r="B28" s="285" t="e">
        <f>ЖН!#REF!</f>
        <v>#REF!</v>
      </c>
      <c r="C28" s="285"/>
      <c r="D28" s="84" t="e">
        <f>ЖН!#REF!</f>
        <v>#REF!</v>
      </c>
      <c r="E28" s="83" t="e">
        <f>ЖН!#REF!+ЖН!#REF!</f>
        <v>#REF!</v>
      </c>
      <c r="F28" s="83" t="e">
        <f>ЖН!#REF!+ЖН!#REF!</f>
        <v>#REF!</v>
      </c>
      <c r="G28" s="83" t="e">
        <f>ЖН!#REF!+ЖН!#REF!+ЖН!#REF!+ЖН!#REF!</f>
        <v>#REF!</v>
      </c>
      <c r="H28" s="83" t="e">
        <f>ОН!#REF!+ОН!#REF!</f>
        <v>#REF!</v>
      </c>
      <c r="I28" s="83" t="e">
        <f>ОН!#REF!+ОН!#REF!</f>
        <v>#REF!</v>
      </c>
      <c r="J28" s="83" t="e">
        <f>ОН!#REF!+ОН!#REF!+ОН!#REF!+ОН!#REF!</f>
        <v>#REF!</v>
      </c>
      <c r="K28" s="83" t="e">
        <f t="shared" si="1"/>
        <v>#REF!</v>
      </c>
      <c r="L28" s="93" t="e">
        <f t="shared" si="0"/>
        <v>#REF!</v>
      </c>
      <c r="M28" s="86" t="e">
        <f t="shared" si="2"/>
        <v>#REF!</v>
      </c>
      <c r="N28" s="86" t="e">
        <f t="shared" si="3"/>
        <v>#REF!</v>
      </c>
      <c r="O28" s="86"/>
    </row>
    <row r="29" spans="1:15" s="6" customFormat="1" ht="27.75" customHeight="1" thickBot="1">
      <c r="A29" s="83">
        <v>17</v>
      </c>
      <c r="B29" s="285" t="e">
        <f>ЖН!#REF!</f>
        <v>#REF!</v>
      </c>
      <c r="C29" s="285"/>
      <c r="D29" s="84" t="e">
        <f>ЖН!#REF!</f>
        <v>#REF!</v>
      </c>
      <c r="E29" s="83" t="e">
        <f>ЖН!#REF!+ЖН!#REF!</f>
        <v>#REF!</v>
      </c>
      <c r="F29" s="83" t="e">
        <f>ЖН!#REF!+ЖН!#REF!</f>
        <v>#REF!</v>
      </c>
      <c r="G29" s="83" t="e">
        <f>ЖН!#REF!+ЖН!#REF!+ЖН!#REF!+ЖН!#REF!</f>
        <v>#REF!</v>
      </c>
      <c r="H29" s="83" t="e">
        <f>ОН!#REF!+ОН!#REF!</f>
        <v>#REF!</v>
      </c>
      <c r="I29" s="83" t="e">
        <f>ОН!#REF!+ОН!#REF!</f>
        <v>#REF!</v>
      </c>
      <c r="J29" s="83" t="e">
        <f>ОН!#REF!+ОН!#REF!+ОН!#REF!+ОН!#REF!</f>
        <v>#REF!</v>
      </c>
      <c r="K29" s="83" t="e">
        <f t="shared" si="1"/>
        <v>#REF!</v>
      </c>
      <c r="L29" s="93" t="e">
        <f t="shared" si="0"/>
        <v>#REF!</v>
      </c>
      <c r="M29" s="86" t="e">
        <f t="shared" si="2"/>
        <v>#REF!</v>
      </c>
      <c r="N29" s="86" t="e">
        <f t="shared" si="3"/>
        <v>#REF!</v>
      </c>
      <c r="O29" s="86"/>
    </row>
    <row r="30" spans="1:15" s="6" customFormat="1" ht="27.75" customHeight="1" thickBot="1">
      <c r="A30" s="83">
        <v>18</v>
      </c>
      <c r="B30" s="285" t="e">
        <f>ЖН!#REF!</f>
        <v>#REF!</v>
      </c>
      <c r="C30" s="285"/>
      <c r="D30" s="84" t="e">
        <f>ЖН!#REF!</f>
        <v>#REF!</v>
      </c>
      <c r="E30" s="83"/>
      <c r="F30" s="83"/>
      <c r="G30" s="83" t="e">
        <f>ЖН!#REF!+ЖН!#REF!+ЖН!#REF!+ЖН!#REF!</f>
        <v>#REF!</v>
      </c>
      <c r="H30" s="83" t="e">
        <f>ОН!#REF!+ОН!#REF!</f>
        <v>#REF!</v>
      </c>
      <c r="I30" s="83" t="e">
        <f>ОН!#REF!+ОН!#REF!</f>
        <v>#REF!</v>
      </c>
      <c r="J30" s="83" t="e">
        <f>ОН!#REF!+ОН!#REF!+ОН!#REF!+ОН!#REF!</f>
        <v>#REF!</v>
      </c>
      <c r="K30" s="83" t="e">
        <f>G30+J30</f>
        <v>#REF!</v>
      </c>
      <c r="L30" s="93" t="e">
        <f>IF(OR(K30&lt;39),"-","")</f>
        <v>#REF!</v>
      </c>
      <c r="M30" s="86" t="e">
        <f>IF(L30="-",K30,"")</f>
        <v>#REF!</v>
      </c>
      <c r="N30" s="86" t="e">
        <f>IF(L30="-","-","")</f>
        <v>#REF!</v>
      </c>
      <c r="O30" s="86"/>
    </row>
    <row r="31" spans="1:15" s="6" customFormat="1" ht="27.75" customHeight="1" thickBot="1">
      <c r="A31" s="83">
        <v>19</v>
      </c>
      <c r="B31" s="285" t="e">
        <f>ЖН!#REF!</f>
        <v>#REF!</v>
      </c>
      <c r="C31" s="285"/>
      <c r="D31" s="84" t="e">
        <f>ЖН!#REF!</f>
        <v>#REF!</v>
      </c>
      <c r="E31" s="83"/>
      <c r="F31" s="83"/>
      <c r="G31" s="83" t="e">
        <f>ЖН!#REF!+ЖН!#REF!+ЖН!#REF!+ЖН!#REF!</f>
        <v>#REF!</v>
      </c>
      <c r="H31" s="83" t="e">
        <f>ОН!#REF!+ОН!#REF!</f>
        <v>#REF!</v>
      </c>
      <c r="I31" s="83" t="e">
        <f>ОН!#REF!+ОН!#REF!</f>
        <v>#REF!</v>
      </c>
      <c r="J31" s="83" t="e">
        <f>ОН!#REF!+ОН!#REF!+ОН!#REF!+ОН!#REF!</f>
        <v>#REF!</v>
      </c>
      <c r="K31" s="83" t="e">
        <f>G31+J31</f>
        <v>#REF!</v>
      </c>
      <c r="L31" s="93" t="e">
        <f>IF(OR(K31&lt;39),"-","")</f>
        <v>#REF!</v>
      </c>
      <c r="M31" s="86" t="e">
        <f>IF(L31="-",K31,"")</f>
        <v>#REF!</v>
      </c>
      <c r="N31" s="86" t="e">
        <f>IF(L31="-","-","")</f>
        <v>#REF!</v>
      </c>
      <c r="O31" s="86"/>
    </row>
    <row r="32" spans="1:15" s="6" customFormat="1" ht="27.75" customHeight="1" thickBot="1">
      <c r="A32" s="83">
        <v>20</v>
      </c>
      <c r="B32" s="285" t="e">
        <f>ЖН!#REF!</f>
        <v>#REF!</v>
      </c>
      <c r="C32" s="285"/>
      <c r="D32" s="84" t="e">
        <f>ЖН!#REF!</f>
        <v>#REF!</v>
      </c>
      <c r="E32" s="83"/>
      <c r="F32" s="83"/>
      <c r="G32" s="83" t="e">
        <f>ЖН!#REF!+ЖН!#REF!+ЖН!#REF!+ЖН!#REF!</f>
        <v>#REF!</v>
      </c>
      <c r="H32" s="83" t="e">
        <f>ОН!#REF!+ОН!#REF!</f>
        <v>#REF!</v>
      </c>
      <c r="I32" s="83" t="e">
        <f>ОН!#REF!+ОН!#REF!</f>
        <v>#REF!</v>
      </c>
      <c r="J32" s="83" t="e">
        <f>ОН!#REF!+ОН!#REF!+ОН!#REF!+ОН!#REF!</f>
        <v>#REF!</v>
      </c>
      <c r="K32" s="83" t="e">
        <f>G32+J32</f>
        <v>#REF!</v>
      </c>
      <c r="L32" s="93" t="e">
        <f>IF(OR(K32&lt;39),"-","")</f>
        <v>#REF!</v>
      </c>
      <c r="M32" s="86" t="e">
        <f>IF(L32="-",K32,"")</f>
        <v>#REF!</v>
      </c>
      <c r="N32" s="86" t="e">
        <f>IF(L32="-","-","")</f>
        <v>#REF!</v>
      </c>
      <c r="O32" s="86"/>
    </row>
    <row r="33" spans="1:15" ht="49.5" customHeight="1" thickBot="1">
      <c r="A33" s="306" t="s">
        <v>14</v>
      </c>
      <c r="B33" s="306"/>
      <c r="C33" s="306"/>
      <c r="D33" s="87"/>
      <c r="E33" s="88"/>
      <c r="F33" s="89"/>
      <c r="G33" s="89"/>
      <c r="H33" s="89"/>
      <c r="I33" s="88"/>
      <c r="J33" s="88"/>
      <c r="K33" s="90"/>
      <c r="L33" s="90"/>
      <c r="M33" s="88"/>
      <c r="N33" s="88"/>
      <c r="O33" s="91"/>
    </row>
    <row r="34" spans="1:3" ht="39.75" customHeight="1">
      <c r="A34" s="293"/>
      <c r="B34" s="293"/>
      <c r="C34" s="293"/>
    </row>
    <row r="35" spans="1:15" ht="18">
      <c r="A35" s="22"/>
      <c r="B35" s="22"/>
      <c r="C35" s="23" t="s">
        <v>15</v>
      </c>
      <c r="D35" s="44">
        <f>M!G20</f>
        <v>20</v>
      </c>
      <c r="E35" s="56"/>
      <c r="F35" s="56"/>
      <c r="G35" s="25" t="s">
        <v>80</v>
      </c>
      <c r="H35" s="25"/>
      <c r="I35" s="25"/>
      <c r="J35" s="25"/>
      <c r="K35" s="17"/>
      <c r="L35" s="17"/>
      <c r="M35" s="17"/>
      <c r="N35" s="26"/>
      <c r="O35" s="17"/>
    </row>
    <row r="36" spans="1:15" ht="18">
      <c r="A36" s="22"/>
      <c r="B36" s="22"/>
      <c r="C36" s="23"/>
      <c r="D36" s="57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</row>
    <row r="37" spans="1:15" ht="31.5" customHeight="1">
      <c r="A37" s="17"/>
      <c r="B37" s="17"/>
      <c r="C37" s="26"/>
      <c r="D37" s="294" t="s">
        <v>16</v>
      </c>
      <c r="E37" s="294"/>
      <c r="F37" s="294"/>
      <c r="G37" s="294"/>
      <c r="H37" s="25"/>
      <c r="I37" s="24"/>
      <c r="J37" s="24"/>
      <c r="K37" s="295" t="s">
        <v>17</v>
      </c>
      <c r="L37" s="295"/>
      <c r="M37" s="24"/>
      <c r="N37" s="24"/>
      <c r="O37" s="17"/>
    </row>
    <row r="38" spans="1:15" ht="18">
      <c r="A38" s="296"/>
      <c r="B38" s="296"/>
      <c r="C38" s="29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8">
      <c r="A39" s="26" t="s">
        <v>75</v>
      </c>
      <c r="B39" s="26"/>
      <c r="C39" s="26"/>
      <c r="D39" s="270" t="str">
        <f>M!F20</f>
        <v>А.Ибрагимов</v>
      </c>
      <c r="E39" s="270"/>
      <c r="F39" s="270"/>
      <c r="G39" s="270"/>
      <c r="H39" s="56"/>
      <c r="I39" s="56"/>
      <c r="J39" s="56"/>
      <c r="K39" s="25" t="s">
        <v>18</v>
      </c>
      <c r="L39" s="25"/>
      <c r="M39" s="271"/>
      <c r="N39" s="271"/>
      <c r="O39" s="60" t="str">
        <f>M!G13</f>
        <v>М.Норқобилов</v>
      </c>
    </row>
    <row r="40" spans="1:15" ht="18">
      <c r="A40" s="290" t="s">
        <v>19</v>
      </c>
      <c r="B40" s="290"/>
      <c r="C40" s="27" t="s">
        <v>1</v>
      </c>
      <c r="D40" s="272" t="s">
        <v>20</v>
      </c>
      <c r="E40" s="272"/>
      <c r="F40" s="272"/>
      <c r="G40" s="272"/>
      <c r="H40" s="56"/>
      <c r="I40" s="28"/>
      <c r="J40" s="28"/>
      <c r="K40" s="17"/>
      <c r="L40" s="17"/>
      <c r="M40" s="272" t="s">
        <v>21</v>
      </c>
      <c r="N40" s="272"/>
      <c r="O40" s="28" t="s">
        <v>20</v>
      </c>
    </row>
  </sheetData>
  <sheetProtection/>
  <mergeCells count="50">
    <mergeCell ref="G8:J8"/>
    <mergeCell ref="M9:O9"/>
    <mergeCell ref="D37:G37"/>
    <mergeCell ref="K37:L37"/>
    <mergeCell ref="B23:C23"/>
    <mergeCell ref="B24:C24"/>
    <mergeCell ref="B21:C21"/>
    <mergeCell ref="B29:C29"/>
    <mergeCell ref="B27:C27"/>
    <mergeCell ref="B28:C28"/>
    <mergeCell ref="A40:B40"/>
    <mergeCell ref="D40:G40"/>
    <mergeCell ref="B30:C30"/>
    <mergeCell ref="B31:C31"/>
    <mergeCell ref="B32:C32"/>
    <mergeCell ref="M40:N40"/>
    <mergeCell ref="D39:G39"/>
    <mergeCell ref="M39:N39"/>
    <mergeCell ref="B25:C25"/>
    <mergeCell ref="B26:C26"/>
    <mergeCell ref="A38:C38"/>
    <mergeCell ref="A33:C33"/>
    <mergeCell ref="A34:C34"/>
    <mergeCell ref="B22:C22"/>
    <mergeCell ref="B19:C19"/>
    <mergeCell ref="B20:C20"/>
    <mergeCell ref="B17:C17"/>
    <mergeCell ref="B18:C18"/>
    <mergeCell ref="B15:C15"/>
    <mergeCell ref="B16:C16"/>
    <mergeCell ref="B13:C13"/>
    <mergeCell ref="B14:C14"/>
    <mergeCell ref="N11:N12"/>
    <mergeCell ref="O11:O12"/>
    <mergeCell ref="H9:K9"/>
    <mergeCell ref="A11:A12"/>
    <mergeCell ref="B11:C12"/>
    <mergeCell ref="D11:D12"/>
    <mergeCell ref="E11:K11"/>
    <mergeCell ref="L11:L12"/>
    <mergeCell ref="A2:O2"/>
    <mergeCell ref="A3:O3"/>
    <mergeCell ref="A4:I4"/>
    <mergeCell ref="A5:H5"/>
    <mergeCell ref="M11:M12"/>
    <mergeCell ref="E7:F7"/>
    <mergeCell ref="H7:I7"/>
    <mergeCell ref="A8:B8"/>
    <mergeCell ref="C9:F9"/>
    <mergeCell ref="A6:O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</dc:creator>
  <cp:keywords/>
  <dc:description/>
  <cp:lastModifiedBy>TOG'O</cp:lastModifiedBy>
  <cp:lastPrinted>2018-12-13T08:20:34Z</cp:lastPrinted>
  <dcterms:created xsi:type="dcterms:W3CDTF">2008-01-09T21:36:33Z</dcterms:created>
  <dcterms:modified xsi:type="dcterms:W3CDTF">2018-12-18T08:02:30Z</dcterms:modified>
  <cp:category/>
  <cp:version/>
  <cp:contentType/>
  <cp:contentStatus/>
</cp:coreProperties>
</file>